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 Сергеевна\Desktop\"/>
    </mc:Choice>
  </mc:AlternateContent>
  <bookViews>
    <workbookView xWindow="0" yWindow="0" windowWidth="28800" windowHeight="12435" tabRatio="912" firstSheet="1" activeTab="1"/>
  </bookViews>
  <sheets>
    <sheet name="сезонные замены" sheetId="90" r:id="rId1"/>
    <sheet name="меню" sheetId="87" r:id="rId2"/>
    <sheet name="Показатели ХЭХ" sheetId="88" r:id="rId3"/>
    <sheet name="Расчет ХЭХ" sheetId="83" r:id="rId4"/>
    <sheet name="Лист2" sheetId="77" state="hidden" r:id="rId5"/>
  </sheets>
  <definedNames>
    <definedName name="_xlnm._FilterDatabase" localSheetId="1" hidden="1">меню!$A$5:$A$257</definedName>
    <definedName name="_xlnm._FilterDatabase" localSheetId="3" hidden="1">'Расчет ХЭХ'!$A$4:$A$305</definedName>
  </definedNames>
  <calcPr calcId="162913"/>
</workbook>
</file>

<file path=xl/calcChain.xml><?xml version="1.0" encoding="utf-8"?>
<calcChain xmlns="http://schemas.openxmlformats.org/spreadsheetml/2006/main">
  <c r="E243" i="87" l="1"/>
  <c r="E249" i="87" s="1"/>
  <c r="F243" i="87"/>
  <c r="F249" i="87" s="1"/>
  <c r="G243" i="87"/>
  <c r="G249" i="87" s="1"/>
  <c r="H243" i="87"/>
  <c r="H249" i="87" s="1"/>
  <c r="I243" i="87"/>
  <c r="I249" i="87" s="1"/>
  <c r="J243" i="87"/>
  <c r="J249" i="87" s="1"/>
  <c r="K243" i="87"/>
  <c r="K249" i="87" s="1"/>
  <c r="L243" i="87"/>
  <c r="L249" i="87" s="1"/>
  <c r="M243" i="87"/>
  <c r="M249" i="87" s="1"/>
  <c r="N243" i="87"/>
  <c r="N249" i="87" s="1"/>
  <c r="O243" i="87"/>
  <c r="O249" i="87" s="1"/>
  <c r="D243" i="87"/>
  <c r="D249" i="87" s="1"/>
  <c r="E219" i="87"/>
  <c r="E225" i="87" s="1"/>
  <c r="F219" i="87"/>
  <c r="F225" i="87" s="1"/>
  <c r="G219" i="87"/>
  <c r="G225" i="87" s="1"/>
  <c r="H219" i="87"/>
  <c r="H225" i="87" s="1"/>
  <c r="I219" i="87"/>
  <c r="I225" i="87" s="1"/>
  <c r="J219" i="87"/>
  <c r="J225" i="87" s="1"/>
  <c r="K219" i="87"/>
  <c r="K225" i="87" s="1"/>
  <c r="L219" i="87"/>
  <c r="L225" i="87" s="1"/>
  <c r="M219" i="87"/>
  <c r="M225" i="87" s="1"/>
  <c r="N219" i="87"/>
  <c r="N225" i="87" s="1"/>
  <c r="O219" i="87"/>
  <c r="O225" i="87" s="1"/>
  <c r="D219" i="87"/>
  <c r="D225" i="87" s="1"/>
  <c r="E171" i="87"/>
  <c r="F171" i="87"/>
  <c r="G171" i="87"/>
  <c r="H171" i="87"/>
  <c r="I171" i="87"/>
  <c r="J171" i="87"/>
  <c r="K171" i="87"/>
  <c r="L171" i="87"/>
  <c r="M171" i="87"/>
  <c r="N171" i="87"/>
  <c r="O171" i="87"/>
  <c r="D171" i="87"/>
  <c r="E147" i="87"/>
  <c r="E153" i="87" s="1"/>
  <c r="F147" i="87"/>
  <c r="F153" i="87" s="1"/>
  <c r="G147" i="87"/>
  <c r="G153" i="87" s="1"/>
  <c r="H147" i="87"/>
  <c r="H153" i="87" s="1"/>
  <c r="I147" i="87"/>
  <c r="I153" i="87" s="1"/>
  <c r="J147" i="87"/>
  <c r="J153" i="87" s="1"/>
  <c r="K147" i="87"/>
  <c r="K153" i="87" s="1"/>
  <c r="L147" i="87"/>
  <c r="L153" i="87" s="1"/>
  <c r="M147" i="87"/>
  <c r="M153" i="87" s="1"/>
  <c r="N147" i="87"/>
  <c r="N153" i="87" s="1"/>
  <c r="O147" i="87"/>
  <c r="O153" i="87" s="1"/>
  <c r="D147" i="87"/>
  <c r="D153" i="87" s="1"/>
  <c r="E122" i="87"/>
  <c r="E128" i="87" s="1"/>
  <c r="F122" i="87"/>
  <c r="F128" i="87" s="1"/>
  <c r="G122" i="87"/>
  <c r="G128" i="87" s="1"/>
  <c r="H122" i="87"/>
  <c r="H128" i="87" s="1"/>
  <c r="I122" i="87"/>
  <c r="I128" i="87" s="1"/>
  <c r="J122" i="87"/>
  <c r="J128" i="87" s="1"/>
  <c r="K122" i="87"/>
  <c r="K128" i="87" s="1"/>
  <c r="L122" i="87"/>
  <c r="L128" i="87" s="1"/>
  <c r="M122" i="87"/>
  <c r="M128" i="87" s="1"/>
  <c r="N122" i="87"/>
  <c r="N128" i="87" s="1"/>
  <c r="O122" i="87"/>
  <c r="O128" i="87" s="1"/>
  <c r="D122" i="87"/>
  <c r="D128" i="87" s="1"/>
  <c r="E97" i="87"/>
  <c r="F97" i="87"/>
  <c r="G97" i="87"/>
  <c r="H97" i="87"/>
  <c r="I97" i="87"/>
  <c r="J97" i="87"/>
  <c r="K97" i="87"/>
  <c r="L97" i="87"/>
  <c r="M97" i="87"/>
  <c r="N97" i="87"/>
  <c r="O97" i="87"/>
  <c r="D97" i="87"/>
  <c r="E71" i="87"/>
  <c r="F71" i="87"/>
  <c r="G71" i="87"/>
  <c r="H71" i="87"/>
  <c r="I71" i="87"/>
  <c r="J71" i="87"/>
  <c r="K71" i="87"/>
  <c r="L71" i="87"/>
  <c r="M71" i="87"/>
  <c r="N71" i="87"/>
  <c r="O71" i="87"/>
  <c r="D71" i="87"/>
  <c r="E47" i="87"/>
  <c r="E53" i="87" s="1"/>
  <c r="F47" i="87"/>
  <c r="F53" i="87" s="1"/>
  <c r="G47" i="87"/>
  <c r="G53" i="87" s="1"/>
  <c r="H47" i="87"/>
  <c r="H53" i="87" s="1"/>
  <c r="I47" i="87"/>
  <c r="I53" i="87" s="1"/>
  <c r="J47" i="87"/>
  <c r="J53" i="87" s="1"/>
  <c r="K47" i="87"/>
  <c r="K53" i="87" s="1"/>
  <c r="L47" i="87"/>
  <c r="L53" i="87" s="1"/>
  <c r="M47" i="87"/>
  <c r="M53" i="87" s="1"/>
  <c r="N47" i="87"/>
  <c r="N53" i="87" s="1"/>
  <c r="O47" i="87"/>
  <c r="O53" i="87" s="1"/>
  <c r="D47" i="87"/>
  <c r="D53" i="87" s="1"/>
  <c r="E23" i="87"/>
  <c r="E29" i="87" s="1"/>
  <c r="F23" i="87"/>
  <c r="F29" i="87" s="1"/>
  <c r="G23" i="87"/>
  <c r="G29" i="87" s="1"/>
  <c r="H23" i="87"/>
  <c r="H29" i="87" s="1"/>
  <c r="I23" i="87"/>
  <c r="I29" i="87" s="1"/>
  <c r="J23" i="87"/>
  <c r="J29" i="87" s="1"/>
  <c r="K23" i="87"/>
  <c r="K29" i="87" s="1"/>
  <c r="L23" i="87"/>
  <c r="L29" i="87" s="1"/>
  <c r="M23" i="87"/>
  <c r="M29" i="87" s="1"/>
  <c r="N23" i="87"/>
  <c r="N29" i="87" s="1"/>
  <c r="O23" i="87"/>
  <c r="O29" i="87" s="1"/>
  <c r="D23" i="87"/>
  <c r="D29" i="87" s="1"/>
  <c r="E252" i="83" l="1"/>
  <c r="E258" i="83" s="1"/>
  <c r="F252" i="83"/>
  <c r="F258" i="83" s="1"/>
  <c r="G252" i="83"/>
  <c r="G258" i="83" s="1"/>
  <c r="H252" i="83"/>
  <c r="H258" i="83" s="1"/>
  <c r="I252" i="83"/>
  <c r="I258" i="83" s="1"/>
  <c r="J252" i="83"/>
  <c r="J258" i="83" s="1"/>
  <c r="K252" i="83"/>
  <c r="K258" i="83" s="1"/>
  <c r="L252" i="83"/>
  <c r="L258" i="83" s="1"/>
  <c r="M252" i="83"/>
  <c r="M258" i="83" s="1"/>
  <c r="N252" i="83"/>
  <c r="N258" i="83" s="1"/>
  <c r="O252" i="83"/>
  <c r="O258" i="83" s="1"/>
  <c r="D252" i="83"/>
  <c r="D258" i="83" s="1"/>
  <c r="E228" i="83"/>
  <c r="E234" i="83" s="1"/>
  <c r="F228" i="83"/>
  <c r="F234" i="83" s="1"/>
  <c r="G228" i="83"/>
  <c r="G234" i="83" s="1"/>
  <c r="H228" i="83"/>
  <c r="H234" i="83" s="1"/>
  <c r="I228" i="83"/>
  <c r="I234" i="83" s="1"/>
  <c r="J228" i="83"/>
  <c r="J234" i="83" s="1"/>
  <c r="K228" i="83"/>
  <c r="K234" i="83" s="1"/>
  <c r="L228" i="83"/>
  <c r="L234" i="83" s="1"/>
  <c r="M228" i="83"/>
  <c r="M234" i="83" s="1"/>
  <c r="N228" i="83"/>
  <c r="N234" i="83" s="1"/>
  <c r="O228" i="83"/>
  <c r="O234" i="83" s="1"/>
  <c r="D228" i="83"/>
  <c r="D234" i="83" s="1"/>
  <c r="E204" i="83"/>
  <c r="E210" i="83" s="1"/>
  <c r="F204" i="83"/>
  <c r="F210" i="83" s="1"/>
  <c r="G204" i="83"/>
  <c r="G210" i="83" s="1"/>
  <c r="H204" i="83"/>
  <c r="H210" i="83" s="1"/>
  <c r="I204" i="83"/>
  <c r="I210" i="83" s="1"/>
  <c r="J204" i="83"/>
  <c r="J210" i="83" s="1"/>
  <c r="K204" i="83"/>
  <c r="K210" i="83" s="1"/>
  <c r="L204" i="83"/>
  <c r="L210" i="83" s="1"/>
  <c r="M204" i="83"/>
  <c r="M210" i="83" s="1"/>
  <c r="N204" i="83"/>
  <c r="N210" i="83" s="1"/>
  <c r="O204" i="83"/>
  <c r="O210" i="83" s="1"/>
  <c r="D204" i="83"/>
  <c r="D210" i="83" s="1"/>
  <c r="E179" i="83"/>
  <c r="F179" i="83"/>
  <c r="G179" i="83"/>
  <c r="H179" i="83"/>
  <c r="I179" i="83"/>
  <c r="J179" i="83"/>
  <c r="K179" i="83"/>
  <c r="L179" i="83"/>
  <c r="M179" i="83"/>
  <c r="N179" i="83"/>
  <c r="O179" i="83"/>
  <c r="D179" i="83"/>
  <c r="E154" i="83"/>
  <c r="E160" i="83" s="1"/>
  <c r="F154" i="83"/>
  <c r="F160" i="83" s="1"/>
  <c r="G154" i="83"/>
  <c r="G160" i="83" s="1"/>
  <c r="H154" i="83"/>
  <c r="H160" i="83" s="1"/>
  <c r="I154" i="83"/>
  <c r="I160" i="83" s="1"/>
  <c r="J154" i="83"/>
  <c r="J160" i="83" s="1"/>
  <c r="K154" i="83"/>
  <c r="K160" i="83" s="1"/>
  <c r="L154" i="83"/>
  <c r="L160" i="83" s="1"/>
  <c r="M154" i="83"/>
  <c r="M160" i="83" s="1"/>
  <c r="N154" i="83"/>
  <c r="N160" i="83" s="1"/>
  <c r="O154" i="83"/>
  <c r="O160" i="83" s="1"/>
  <c r="D154" i="83"/>
  <c r="D160" i="83" s="1"/>
  <c r="E128" i="83"/>
  <c r="E134" i="83" s="1"/>
  <c r="F128" i="83"/>
  <c r="F134" i="83" s="1"/>
  <c r="G128" i="83"/>
  <c r="G134" i="83" s="1"/>
  <c r="H128" i="83"/>
  <c r="H134" i="83" s="1"/>
  <c r="I128" i="83"/>
  <c r="I134" i="83" s="1"/>
  <c r="J128" i="83"/>
  <c r="J134" i="83" s="1"/>
  <c r="K128" i="83"/>
  <c r="K134" i="83" s="1"/>
  <c r="L128" i="83"/>
  <c r="L134" i="83" s="1"/>
  <c r="M128" i="83"/>
  <c r="M134" i="83" s="1"/>
  <c r="N128" i="83"/>
  <c r="N134" i="83" s="1"/>
  <c r="O128" i="83"/>
  <c r="O134" i="83" s="1"/>
  <c r="D128" i="83"/>
  <c r="D134" i="83" s="1"/>
  <c r="E102" i="83"/>
  <c r="E108" i="83" s="1"/>
  <c r="F102" i="83"/>
  <c r="F108" i="83" s="1"/>
  <c r="G102" i="83"/>
  <c r="G108" i="83" s="1"/>
  <c r="H102" i="83"/>
  <c r="H108" i="83" s="1"/>
  <c r="I102" i="83"/>
  <c r="I108" i="83" s="1"/>
  <c r="J102" i="83"/>
  <c r="J108" i="83" s="1"/>
  <c r="K102" i="83"/>
  <c r="K108" i="83" s="1"/>
  <c r="L102" i="83"/>
  <c r="L108" i="83" s="1"/>
  <c r="M102" i="83"/>
  <c r="M108" i="83" s="1"/>
  <c r="N102" i="83"/>
  <c r="N108" i="83" s="1"/>
  <c r="O102" i="83"/>
  <c r="O108" i="83" s="1"/>
  <c r="D102" i="83"/>
  <c r="D108" i="83" s="1"/>
  <c r="E24" i="83"/>
  <c r="F24" i="83"/>
  <c r="G24" i="83"/>
  <c r="H24" i="83"/>
  <c r="H30" i="83" s="1"/>
  <c r="I24" i="83"/>
  <c r="J24" i="83"/>
  <c r="K24" i="83"/>
  <c r="K30" i="83" s="1"/>
  <c r="L24" i="83"/>
  <c r="L30" i="83" s="1"/>
  <c r="M24" i="83"/>
  <c r="N24" i="83"/>
  <c r="O24" i="83"/>
  <c r="O30" i="83" s="1"/>
  <c r="E48" i="83"/>
  <c r="E54" i="83" s="1"/>
  <c r="F48" i="83"/>
  <c r="F54" i="83" s="1"/>
  <c r="G48" i="83"/>
  <c r="H48" i="83"/>
  <c r="H54" i="83" s="1"/>
  <c r="I48" i="83"/>
  <c r="I54" i="83" s="1"/>
  <c r="J48" i="83"/>
  <c r="J54" i="83" s="1"/>
  <c r="K48" i="83"/>
  <c r="K54" i="83" s="1"/>
  <c r="L48" i="83"/>
  <c r="L54" i="83" s="1"/>
  <c r="M48" i="83"/>
  <c r="M54" i="83" s="1"/>
  <c r="N48" i="83"/>
  <c r="N54" i="83" s="1"/>
  <c r="O48" i="83"/>
  <c r="E74" i="83"/>
  <c r="E80" i="83" s="1"/>
  <c r="F74" i="83"/>
  <c r="F80" i="83" s="1"/>
  <c r="G74" i="83"/>
  <c r="G80" i="83" s="1"/>
  <c r="H74" i="83"/>
  <c r="H80" i="83" s="1"/>
  <c r="I74" i="83"/>
  <c r="I80" i="83" s="1"/>
  <c r="J74" i="83"/>
  <c r="J80" i="83" s="1"/>
  <c r="K74" i="83"/>
  <c r="K80" i="83" s="1"/>
  <c r="L74" i="83"/>
  <c r="L80" i="83" s="1"/>
  <c r="M74" i="83"/>
  <c r="M80" i="83" s="1"/>
  <c r="N74" i="83"/>
  <c r="N80" i="83" s="1"/>
  <c r="O74" i="83"/>
  <c r="O80" i="83" s="1"/>
  <c r="D74" i="83"/>
  <c r="D80" i="83" s="1"/>
  <c r="G54" i="83"/>
  <c r="O54" i="83"/>
  <c r="D48" i="83"/>
  <c r="D54" i="83" s="1"/>
  <c r="E30" i="83"/>
  <c r="F30" i="83"/>
  <c r="G30" i="83"/>
  <c r="I30" i="83"/>
  <c r="J30" i="83"/>
  <c r="M30" i="83"/>
  <c r="N30" i="83"/>
  <c r="C24" i="83"/>
  <c r="D24" i="83"/>
  <c r="E195" i="87"/>
  <c r="E201" i="87" s="1"/>
  <c r="F195" i="87"/>
  <c r="F201" i="87" s="1"/>
  <c r="G195" i="87"/>
  <c r="G201" i="87" s="1"/>
  <c r="H195" i="87"/>
  <c r="H201" i="87" s="1"/>
  <c r="I195" i="87"/>
  <c r="I201" i="87" s="1"/>
  <c r="J195" i="87"/>
  <c r="J201" i="87" s="1"/>
  <c r="K195" i="87"/>
  <c r="K201" i="87" s="1"/>
  <c r="L195" i="87"/>
  <c r="L201" i="87" s="1"/>
  <c r="M195" i="87"/>
  <c r="M201" i="87" s="1"/>
  <c r="N195" i="87"/>
  <c r="N201" i="87" s="1"/>
  <c r="O195" i="87"/>
  <c r="O201" i="87" s="1"/>
  <c r="D195" i="87"/>
  <c r="D201" i="87" s="1"/>
  <c r="D30" i="83" l="1"/>
  <c r="C248" i="87"/>
  <c r="C243" i="87"/>
  <c r="C235" i="87"/>
  <c r="C224" i="87"/>
  <c r="C219" i="87"/>
  <c r="C210" i="87"/>
  <c r="C200" i="87"/>
  <c r="C195" i="87"/>
  <c r="C186" i="87"/>
  <c r="C176" i="87"/>
  <c r="C171" i="87"/>
  <c r="O162" i="87"/>
  <c r="O177" i="87" s="1"/>
  <c r="O250" i="87" s="1"/>
  <c r="N162" i="87"/>
  <c r="N177" i="87" s="1"/>
  <c r="N250" i="87" s="1"/>
  <c r="M162" i="87"/>
  <c r="M177" i="87" s="1"/>
  <c r="M250" i="87" s="1"/>
  <c r="L162" i="87"/>
  <c r="L177" i="87" s="1"/>
  <c r="L250" i="87" s="1"/>
  <c r="K162" i="87"/>
  <c r="K177" i="87" s="1"/>
  <c r="K250" i="87" s="1"/>
  <c r="J162" i="87"/>
  <c r="J177" i="87" s="1"/>
  <c r="J250" i="87" s="1"/>
  <c r="I162" i="87"/>
  <c r="I177" i="87" s="1"/>
  <c r="I250" i="87" s="1"/>
  <c r="H162" i="87"/>
  <c r="H177" i="87" s="1"/>
  <c r="H250" i="87" s="1"/>
  <c r="G162" i="87"/>
  <c r="G177" i="87" s="1"/>
  <c r="G250" i="87" s="1"/>
  <c r="F162" i="87"/>
  <c r="F177" i="87" s="1"/>
  <c r="F250" i="87" s="1"/>
  <c r="E162" i="87"/>
  <c r="E177" i="87" s="1"/>
  <c r="E250" i="87" s="1"/>
  <c r="D162" i="87"/>
  <c r="D177" i="87" s="1"/>
  <c r="D250" i="87" s="1"/>
  <c r="C162" i="87"/>
  <c r="C152" i="87"/>
  <c r="C147" i="87"/>
  <c r="C138" i="87"/>
  <c r="C127" i="87"/>
  <c r="C122" i="87"/>
  <c r="C113" i="87"/>
  <c r="C102" i="87"/>
  <c r="C97" i="87"/>
  <c r="C88" i="87"/>
  <c r="C76" i="87"/>
  <c r="C71" i="87"/>
  <c r="C62" i="87"/>
  <c r="C52" i="87"/>
  <c r="C47" i="87"/>
  <c r="C39" i="87"/>
  <c r="C28" i="87"/>
  <c r="C23" i="87"/>
  <c r="C14" i="87"/>
  <c r="E169" i="83" l="1"/>
  <c r="F169" i="83"/>
  <c r="F185" i="83" s="1"/>
  <c r="F259" i="83" s="1"/>
  <c r="G169" i="83"/>
  <c r="G185" i="83" s="1"/>
  <c r="G259" i="83" s="1"/>
  <c r="H169" i="83"/>
  <c r="H185" i="83" s="1"/>
  <c r="H259" i="83" s="1"/>
  <c r="I169" i="83"/>
  <c r="I185" i="83" s="1"/>
  <c r="I259" i="83" s="1"/>
  <c r="J169" i="83"/>
  <c r="J185" i="83" s="1"/>
  <c r="J259" i="83" s="1"/>
  <c r="K169" i="83"/>
  <c r="K185" i="83" s="1"/>
  <c r="K259" i="83" s="1"/>
  <c r="L169" i="83"/>
  <c r="L185" i="83" s="1"/>
  <c r="L259" i="83" s="1"/>
  <c r="M169" i="83"/>
  <c r="M185" i="83" s="1"/>
  <c r="M259" i="83" s="1"/>
  <c r="N169" i="83"/>
  <c r="N185" i="83" s="1"/>
  <c r="N259" i="83" s="1"/>
  <c r="O169" i="83"/>
  <c r="O185" i="83" s="1"/>
  <c r="O259" i="83" s="1"/>
  <c r="D169" i="83"/>
  <c r="D185" i="83" s="1"/>
  <c r="D259" i="83" s="1"/>
  <c r="C257" i="83"/>
  <c r="C252" i="83"/>
  <c r="C244" i="83"/>
  <c r="C233" i="83"/>
  <c r="C228" i="83"/>
  <c r="C219" i="83"/>
  <c r="C209" i="83"/>
  <c r="C204" i="83"/>
  <c r="C195" i="83"/>
  <c r="C184" i="83"/>
  <c r="C179" i="83"/>
  <c r="C169" i="83"/>
  <c r="C159" i="83"/>
  <c r="C154" i="83"/>
  <c r="C145" i="83"/>
  <c r="C133" i="83"/>
  <c r="C128" i="83"/>
  <c r="C118" i="83"/>
  <c r="C107" i="83"/>
  <c r="C102" i="83"/>
  <c r="C92" i="83"/>
  <c r="C79" i="83"/>
  <c r="C74" i="83"/>
  <c r="C64" i="83"/>
  <c r="C53" i="83"/>
  <c r="C48" i="83"/>
  <c r="C40" i="83"/>
  <c r="C29" i="83"/>
  <c r="C14" i="83"/>
  <c r="E185" i="83" l="1"/>
  <c r="E259" i="83" s="1"/>
  <c r="D262" i="83"/>
  <c r="D263" i="83" s="1"/>
  <c r="D265" i="83" s="1"/>
  <c r="E262" i="83"/>
  <c r="E263" i="83" s="1"/>
  <c r="E265" i="83" s="1"/>
  <c r="F262" i="83"/>
  <c r="F263" i="83" s="1"/>
  <c r="F265" i="83" s="1"/>
  <c r="G262" i="83"/>
  <c r="G263" i="83" s="1"/>
  <c r="H262" i="83"/>
  <c r="H263" i="83" s="1"/>
  <c r="H265" i="83" s="1"/>
  <c r="I262" i="83"/>
  <c r="I263" i="83" s="1"/>
  <c r="I265" i="83" s="1"/>
  <c r="J262" i="83"/>
  <c r="J263" i="83" s="1"/>
  <c r="J265" i="83" s="1"/>
  <c r="K262" i="83"/>
  <c r="K263" i="83" s="1"/>
  <c r="K265" i="83" s="1"/>
  <c r="L262" i="83"/>
  <c r="L263" i="83" s="1"/>
  <c r="L265" i="83" s="1"/>
  <c r="M262" i="83"/>
  <c r="M263" i="83" s="1"/>
  <c r="M265" i="83" s="1"/>
  <c r="N262" i="83"/>
  <c r="N263" i="83" s="1"/>
  <c r="N265" i="83" s="1"/>
  <c r="O262" i="83"/>
  <c r="O263" i="83" s="1"/>
  <c r="O265" i="83" s="1"/>
  <c r="D266" i="83"/>
  <c r="E266" i="83"/>
  <c r="F266" i="83"/>
  <c r="G266" i="83"/>
  <c r="H266" i="83"/>
  <c r="I266" i="83"/>
  <c r="J266" i="83"/>
  <c r="K266" i="83"/>
  <c r="L266" i="83"/>
  <c r="M266" i="83"/>
  <c r="N266" i="83"/>
  <c r="O266" i="83"/>
  <c r="D270" i="83"/>
  <c r="D271" i="83" s="1"/>
  <c r="D273" i="83" s="1"/>
  <c r="E270" i="83"/>
  <c r="E271" i="83" s="1"/>
  <c r="E273" i="83" s="1"/>
  <c r="F270" i="83"/>
  <c r="F271" i="83" s="1"/>
  <c r="F273" i="83" s="1"/>
  <c r="G270" i="83"/>
  <c r="G271" i="83" s="1"/>
  <c r="G273" i="83" s="1"/>
  <c r="H270" i="83"/>
  <c r="H271" i="83" s="1"/>
  <c r="H273" i="83" s="1"/>
  <c r="I270" i="83"/>
  <c r="I271" i="83" s="1"/>
  <c r="I273" i="83" s="1"/>
  <c r="J270" i="83"/>
  <c r="J271" i="83" s="1"/>
  <c r="J273" i="83" s="1"/>
  <c r="K270" i="83"/>
  <c r="K271" i="83" s="1"/>
  <c r="K273" i="83" s="1"/>
  <c r="L270" i="83"/>
  <c r="L271" i="83" s="1"/>
  <c r="L273" i="83" s="1"/>
  <c r="M270" i="83"/>
  <c r="M271" i="83" s="1"/>
  <c r="M273" i="83" s="1"/>
  <c r="N270" i="83"/>
  <c r="N271" i="83" s="1"/>
  <c r="N273" i="83" s="1"/>
  <c r="O270" i="83"/>
  <c r="O271" i="83" s="1"/>
  <c r="O273" i="83" s="1"/>
  <c r="D274" i="83"/>
  <c r="D275" i="83" s="1"/>
  <c r="D277" i="83" s="1"/>
  <c r="E274" i="83"/>
  <c r="E275" i="83" s="1"/>
  <c r="E277" i="83" s="1"/>
  <c r="F274" i="83"/>
  <c r="F275" i="83" s="1"/>
  <c r="F277" i="83" s="1"/>
  <c r="G274" i="83"/>
  <c r="G275" i="83" s="1"/>
  <c r="G277" i="83" s="1"/>
  <c r="H274" i="83"/>
  <c r="H275" i="83" s="1"/>
  <c r="H277" i="83" s="1"/>
  <c r="I274" i="83"/>
  <c r="I275" i="83" s="1"/>
  <c r="I277" i="83" s="1"/>
  <c r="J274" i="83"/>
  <c r="J275" i="83" s="1"/>
  <c r="J277" i="83" s="1"/>
  <c r="K274" i="83"/>
  <c r="K275" i="83" s="1"/>
  <c r="K277" i="83" s="1"/>
  <c r="L274" i="83"/>
  <c r="L275" i="83" s="1"/>
  <c r="L277" i="83" s="1"/>
  <c r="M274" i="83"/>
  <c r="M275" i="83" s="1"/>
  <c r="M277" i="83" s="1"/>
  <c r="N274" i="83"/>
  <c r="N275" i="83" s="1"/>
  <c r="N277" i="83" s="1"/>
  <c r="O274" i="83"/>
  <c r="O275" i="83" s="1"/>
  <c r="O277" i="83" s="1"/>
  <c r="L267" i="83" l="1"/>
  <c r="K9" i="88"/>
  <c r="K15" i="88" s="1"/>
  <c r="O267" i="83"/>
  <c r="N9" i="88"/>
  <c r="N15" i="88" s="1"/>
  <c r="K267" i="83"/>
  <c r="J9" i="88"/>
  <c r="J15" i="88" s="1"/>
  <c r="G267" i="83"/>
  <c r="F10" i="88" s="1"/>
  <c r="F11" i="88" s="1"/>
  <c r="F9" i="88"/>
  <c r="F15" i="88" s="1"/>
  <c r="H267" i="83"/>
  <c r="G9" i="88"/>
  <c r="G15" i="88" s="1"/>
  <c r="N267" i="83"/>
  <c r="M9" i="88"/>
  <c r="M15" i="88" s="1"/>
  <c r="J267" i="83"/>
  <c r="I9" i="88"/>
  <c r="I15" i="88" s="1"/>
  <c r="F267" i="83"/>
  <c r="E9" i="88"/>
  <c r="E15" i="88" s="1"/>
  <c r="D267" i="83"/>
  <c r="C9" i="88"/>
  <c r="C15" i="88" s="1"/>
  <c r="M267" i="83"/>
  <c r="L9" i="88"/>
  <c r="L15" i="88" s="1"/>
  <c r="I267" i="83"/>
  <c r="H9" i="88"/>
  <c r="H15" i="88" s="1"/>
  <c r="E267" i="83"/>
  <c r="E268" i="83" s="1"/>
  <c r="D9" i="88"/>
  <c r="D15" i="88" s="1"/>
  <c r="E272" i="83"/>
  <c r="F268" i="83"/>
  <c r="G265" i="83"/>
  <c r="F264" i="83"/>
  <c r="D264" i="83"/>
  <c r="F272" i="83"/>
  <c r="D268" i="83"/>
  <c r="F276" i="83"/>
  <c r="G269" i="83"/>
  <c r="E282" i="83"/>
  <c r="E283" i="83" s="1"/>
  <c r="E288" i="83"/>
  <c r="E289" i="83" s="1"/>
  <c r="E285" i="83"/>
  <c r="E286" i="83" s="1"/>
  <c r="E264" i="83"/>
  <c r="D276" i="83"/>
  <c r="E276" i="83"/>
  <c r="D272" i="83"/>
  <c r="E269" i="83" l="1"/>
  <c r="D10" i="88"/>
  <c r="D11" i="88" s="1"/>
  <c r="M269" i="83"/>
  <c r="L10" i="88"/>
  <c r="L11" i="88" s="1"/>
  <c r="F269" i="83"/>
  <c r="E10" i="88"/>
  <c r="E11" i="88" s="1"/>
  <c r="N269" i="83"/>
  <c r="M10" i="88"/>
  <c r="M11" i="88" s="1"/>
  <c r="O269" i="83"/>
  <c r="N10" i="88"/>
  <c r="N11" i="88" s="1"/>
  <c r="I269" i="83"/>
  <c r="H10" i="88"/>
  <c r="H11" i="88" s="1"/>
  <c r="D269" i="83"/>
  <c r="C10" i="88"/>
  <c r="C11" i="88" s="1"/>
  <c r="J269" i="83"/>
  <c r="I10" i="88"/>
  <c r="I11" i="88" s="1"/>
  <c r="H269" i="83"/>
  <c r="G10" i="88"/>
  <c r="G11" i="88" s="1"/>
  <c r="K269" i="83"/>
  <c r="J10" i="88"/>
  <c r="J11" i="88" s="1"/>
  <c r="L269" i="83"/>
  <c r="K10" i="88"/>
  <c r="K11" i="88" s="1"/>
</calcChain>
</file>

<file path=xl/sharedStrings.xml><?xml version="1.0" encoding="utf-8"?>
<sst xmlns="http://schemas.openxmlformats.org/spreadsheetml/2006/main" count="1624" uniqueCount="279">
  <si>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</si>
  <si>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</si>
  <si>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</si>
  <si>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</si>
  <si>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</si>
  <si>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</si>
  <si>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</si>
  <si>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Какао с молоком</t>
  </si>
  <si>
    <t>Обед</t>
  </si>
  <si>
    <t>Полдник</t>
  </si>
  <si>
    <t>Зеленый горошек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</si>
  <si>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</si>
  <si>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</si>
  <si>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</si>
  <si>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</si>
  <si>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</si>
  <si>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</si>
  <si>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</si>
  <si>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</si>
  <si>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</si>
  <si>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</si>
  <si>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Йогурт</t>
  </si>
  <si>
    <t>Всего за Пятница-2</t>
  </si>
  <si>
    <t>Итого за Полдник</t>
  </si>
  <si>
    <t>Итого за Обед</t>
  </si>
  <si>
    <t>Итого за _Завтрак</t>
  </si>
  <si>
    <t>_Завтрак</t>
  </si>
  <si>
    <t>День/неделя: Пятница-2</t>
  </si>
  <si>
    <t>Всего за Четверг-2</t>
  </si>
  <si>
    <t>Кофейный напиток с молоком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</si>
  <si>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</si>
  <si>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</si>
  <si>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</si>
  <si>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</si>
  <si>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</si>
  <si>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</si>
  <si>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</si>
  <si>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</si>
  <si>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</si>
  <si>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</si>
  <si>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</si>
  <si>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</si>
  <si>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</si>
  <si>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</si>
  <si>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</si>
  <si>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</si>
  <si>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</si>
  <si>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</si>
  <si>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№ рец.</t>
  </si>
  <si>
    <t>Итого</t>
  </si>
  <si>
    <t>Макаронные изделия отварные</t>
  </si>
  <si>
    <t>Салат из свеклы с зелёным горошком</t>
  </si>
  <si>
    <t>Каша вязкая  молочная из овсяной крупы</t>
  </si>
  <si>
    <t>Картофельное пюре</t>
  </si>
  <si>
    <t>Запеканка творожная</t>
  </si>
  <si>
    <t>Огурец соленый</t>
  </si>
  <si>
    <t>Каша гречневая рассыпчатая</t>
  </si>
  <si>
    <t>Хлеб ржано- пшеничный</t>
  </si>
  <si>
    <t>Омлет натуральный</t>
  </si>
  <si>
    <t>Компот из свежих яблок</t>
  </si>
  <si>
    <t>Рис отварной</t>
  </si>
  <si>
    <t>День/неделя: Понедельник-1</t>
  </si>
  <si>
    <t>Сыр порционный</t>
  </si>
  <si>
    <t>Винегрет овощной</t>
  </si>
  <si>
    <t>Соус сметанный</t>
  </si>
  <si>
    <t>Овощи натуральные свежие (огурцы)</t>
  </si>
  <si>
    <t>Гуляш из говядины</t>
  </si>
  <si>
    <t>Пудинг творожный</t>
  </si>
  <si>
    <t>Салат Мозаика</t>
  </si>
  <si>
    <t>Котлета «Медвежья лапка»</t>
  </si>
  <si>
    <t>Соус сметанный с томатом</t>
  </si>
  <si>
    <t>Рагу из овощей</t>
  </si>
  <si>
    <t>Компот из черной смородины</t>
  </si>
  <si>
    <t>Овощи натуральные свежие (помидоры)</t>
  </si>
  <si>
    <t>Капуста тушеная</t>
  </si>
  <si>
    <t>Салат из моркови с яблоками и клюквой</t>
  </si>
  <si>
    <t>Горошек зеленый</t>
  </si>
  <si>
    <t>Каша жидкая молочная из пшённой крупы</t>
  </si>
  <si>
    <t>Салат из свеклы c огурцами солеными</t>
  </si>
  <si>
    <t>Овощи припущенные с маслом</t>
  </si>
  <si>
    <t>Соус абрикосовый</t>
  </si>
  <si>
    <t>Салат из моркови с курагой</t>
  </si>
  <si>
    <t>Компот из свежих груш</t>
  </si>
  <si>
    <t>Омлет с сыром запеченный</t>
  </si>
  <si>
    <t>Салат из белокачанной капусты с яблоками</t>
  </si>
  <si>
    <t>Итого за завтраки</t>
  </si>
  <si>
    <t>Среднее значение за завтраки</t>
  </si>
  <si>
    <t xml:space="preserve">Выполнение СанПиН, % от суточной нормы 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</si>
  <si>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</si>
  <si>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</si>
  <si>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</si>
  <si>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</si>
  <si>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</si>
  <si>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</si>
  <si>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</si>
  <si>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>масса порций</t>
  </si>
  <si>
    <t>Норма СанПиН</t>
  </si>
  <si>
    <t>Фрукты (Бананы), (потери 30) 150</t>
  </si>
  <si>
    <t>173М</t>
  </si>
  <si>
    <t>4М</t>
  </si>
  <si>
    <t>15М</t>
  </si>
  <si>
    <t>379М/ссж</t>
  </si>
  <si>
    <t>Батон нарезной из муки в/с</t>
  </si>
  <si>
    <t>67М</t>
  </si>
  <si>
    <t>88М</t>
  </si>
  <si>
    <t>269М</t>
  </si>
  <si>
    <t>330М</t>
  </si>
  <si>
    <t>309М/ссж</t>
  </si>
  <si>
    <t>349М/ссж</t>
  </si>
  <si>
    <t>Компот из сухофруктов (яблоки сушеные)</t>
  </si>
  <si>
    <t>Печенье</t>
  </si>
  <si>
    <t>Фрукты (яблоки) потери 5%</t>
  </si>
  <si>
    <t>71М</t>
  </si>
  <si>
    <t>260М/ссж</t>
  </si>
  <si>
    <t>302М/ссж</t>
  </si>
  <si>
    <t>382М/ссж</t>
  </si>
  <si>
    <t>102М</t>
  </si>
  <si>
    <t xml:space="preserve">Суп картофельный с бобовыми на курином бульоне </t>
  </si>
  <si>
    <t>259М/ссж</t>
  </si>
  <si>
    <t>Жаркое по-домашнему (грудки кур.) адапт.рецепт</t>
  </si>
  <si>
    <t>342М/ссж</t>
  </si>
  <si>
    <t>Зефир</t>
  </si>
  <si>
    <t>Фрукты (мандарины)</t>
  </si>
  <si>
    <t>241К</t>
  </si>
  <si>
    <t>386М</t>
  </si>
  <si>
    <t>376М/ссж</t>
  </si>
  <si>
    <t>94К/ссж</t>
  </si>
  <si>
    <t>82М/ссж</t>
  </si>
  <si>
    <t>331М</t>
  </si>
  <si>
    <t>184К</t>
  </si>
  <si>
    <t>457К</t>
  </si>
  <si>
    <t>Пастила</t>
  </si>
  <si>
    <t>320К</t>
  </si>
  <si>
    <t>Куриное филе запеченое (грудка кур.)</t>
  </si>
  <si>
    <t>321М/ссж</t>
  </si>
  <si>
    <t>60М</t>
  </si>
  <si>
    <t>96М</t>
  </si>
  <si>
    <t>Рассольник ленинградский на курином бульоне (тушка курицы)</t>
  </si>
  <si>
    <t>234М</t>
  </si>
  <si>
    <t>Котлеты рыбные (минтай тушка) без соуса</t>
  </si>
  <si>
    <t>312М/ссж</t>
  </si>
  <si>
    <t>22К</t>
  </si>
  <si>
    <t>210М</t>
  </si>
  <si>
    <t>377М/ссж</t>
  </si>
  <si>
    <t>Фрукты (апельсины)</t>
  </si>
  <si>
    <t>67М/ссж</t>
  </si>
  <si>
    <t>99М</t>
  </si>
  <si>
    <t>294М</t>
  </si>
  <si>
    <t>Котлеты рубленные из птицы  (курица тушка)</t>
  </si>
  <si>
    <t>83К</t>
  </si>
  <si>
    <t>103М</t>
  </si>
  <si>
    <t>245М/330М</t>
  </si>
  <si>
    <t>244М/ссж</t>
  </si>
  <si>
    <t>Плов из отварной говядины (мясо нежирных сортов)</t>
  </si>
  <si>
    <t>53М/ссж</t>
  </si>
  <si>
    <t>93М</t>
  </si>
  <si>
    <t>136/М/ссж</t>
  </si>
  <si>
    <t>Фрукты (яблоки)</t>
  </si>
  <si>
    <t>223М/ссж</t>
  </si>
  <si>
    <t>326М</t>
  </si>
  <si>
    <t>63М/ссж</t>
  </si>
  <si>
    <t>151К/ссж</t>
  </si>
  <si>
    <t>171М/ссж</t>
  </si>
  <si>
    <t>292М/ссж</t>
  </si>
  <si>
    <t>Птица (грудки кур.), тушенные в соусе с овощами</t>
  </si>
  <si>
    <t>84М/ссж</t>
  </si>
  <si>
    <t>231К</t>
  </si>
  <si>
    <t>Чай с лимоном</t>
  </si>
  <si>
    <t>46М</t>
  </si>
  <si>
    <t>98М/ссж</t>
  </si>
  <si>
    <t>291М</t>
  </si>
  <si>
    <t>Плов из птицы (грудки кур)</t>
  </si>
  <si>
    <t>Салат картофельный с сельдью</t>
  </si>
  <si>
    <t>Бутерброд с отварными мясными продуктами, говядина 24</t>
  </si>
  <si>
    <t>Бутерброд с отварными мясными продуктами, хлеб пшеничный 36</t>
  </si>
  <si>
    <t>Биточки особые (свино-говяжьи б/к) 90 г.</t>
  </si>
  <si>
    <t>Суп картофельный с бобовыми на курином бульоне (костном)</t>
  </si>
  <si>
    <t>Фрукты (мандарины),  потери 15%</t>
  </si>
  <si>
    <t>Чай с сахаром 200 г (сахар 10 г.)</t>
  </si>
  <si>
    <t>Салат Мозайка</t>
  </si>
  <si>
    <t>Борщ из свежей капусты с карт. на костном бульоне со сметаной (говядина обработка)</t>
  </si>
  <si>
    <t>Чай с лимоном без сахара</t>
  </si>
  <si>
    <t>Суп из овощей на курином б-не (курица обработка) со сметаной</t>
  </si>
  <si>
    <t>182М/ссж</t>
  </si>
  <si>
    <t>Суп картофельный с макаронными изделиями на мясо-костном б-не (говядина обработка)</t>
  </si>
  <si>
    <t>Бефстроганов из отварной говядины</t>
  </si>
  <si>
    <t>Щи по-уральски (с пшенной крупой) на кур.б-не (курица обработка)</t>
  </si>
  <si>
    <t>63К</t>
  </si>
  <si>
    <t>Салат из моркови, яблок и апельсинов 100</t>
  </si>
  <si>
    <t>Борщ с фасолью и картофелем, со сметаной</t>
  </si>
  <si>
    <t>Рыба запеченая под молочным соусом (минтай тушка), потери 40%</t>
  </si>
  <si>
    <t>Суп крестьянский с крупой на курином бульоне (кур.тушка)</t>
  </si>
  <si>
    <t>255М/332М</t>
  </si>
  <si>
    <t>Печень по- строгановски, 50/50</t>
  </si>
  <si>
    <t>Уха Ростовская (горбуша),  230</t>
  </si>
  <si>
    <t>Щи из свежей капусты с картофелем со сметаной (костном говяжьем бульоне)</t>
  </si>
  <si>
    <t>Печень по- строгановски</t>
  </si>
  <si>
    <t>233М/328М/ссж</t>
  </si>
  <si>
    <t xml:space="preserve">Йогурт </t>
  </si>
  <si>
    <t xml:space="preserve">Фрукты (яблоки) </t>
  </si>
  <si>
    <t>Гуляш из говядины, 50/50</t>
  </si>
  <si>
    <t xml:space="preserve">Чай с сахаром </t>
  </si>
  <si>
    <t xml:space="preserve">Салат из моркови, яблок и апельсинов </t>
  </si>
  <si>
    <t>Рыба запеченая под молочным соусом (минтай тушка)</t>
  </si>
  <si>
    <t>Бефстроганов из отварной говядины, 50/50</t>
  </si>
  <si>
    <t>70М</t>
  </si>
  <si>
    <t>Биточки особые (свино-говяжьи б/к)</t>
  </si>
  <si>
    <t>Уха Ростовская (горбуша)</t>
  </si>
  <si>
    <t>Бутерброд с отварной говядиной 24/36</t>
  </si>
  <si>
    <t>269М/330М</t>
  </si>
  <si>
    <t>Биточки особые с соусом сметанным 80/30</t>
  </si>
  <si>
    <t>Подгарнировка из огурцов свежих</t>
  </si>
  <si>
    <t>Жаркое по-домашнему с курицей</t>
  </si>
  <si>
    <t>241К/386М</t>
  </si>
  <si>
    <t>Котлета из мяса и печени «Медвежья лапка» с соусом сметанно/томатным 80/30</t>
  </si>
  <si>
    <t>ТТК/331М</t>
  </si>
  <si>
    <t>Подгарнировка из помидоров свежих</t>
  </si>
  <si>
    <t>320К/330М</t>
  </si>
  <si>
    <t>Куриное филе запеченое с соусом сметанным 80/30</t>
  </si>
  <si>
    <t>234М/330М</t>
  </si>
  <si>
    <t>Котлеты рыбные (минтай) с соусом сметанным 80/30</t>
  </si>
  <si>
    <t>Подгарнировка из зеленого горошка</t>
  </si>
  <si>
    <t>294М/331М</t>
  </si>
  <si>
    <t>Котлеты рубленные из птицы  (курица) с соусом сметанно/томатным 80/30</t>
  </si>
  <si>
    <t>Бутерброд с говядиной отварной 24/36</t>
  </si>
  <si>
    <t xml:space="preserve">Плов из отварной говядины </t>
  </si>
  <si>
    <t>294М/330М</t>
  </si>
  <si>
    <t>Котлеты рубленные из птицы  (куриные) с соусом сметанным</t>
  </si>
  <si>
    <t>223М/ссж/326М</t>
  </si>
  <si>
    <t>Подгарнировка из огурцов соленых</t>
  </si>
  <si>
    <t>Птица (грудки куриные), тушенная в соусе с овощами</t>
  </si>
  <si>
    <t>Рыба запеченая под молочным соусом (минтай)</t>
  </si>
  <si>
    <t>Подгарнировка из горошка зеленого</t>
  </si>
  <si>
    <t>Плов из птицы (грудки куриные)</t>
  </si>
  <si>
    <t>Сезон осенне-зимний</t>
  </si>
  <si>
    <t>Возраст 12-18 лет</t>
  </si>
  <si>
    <t>Итого за завтрак, обед, полдник</t>
  </si>
  <si>
    <t>Среднее значение завтрак, обед, полдник</t>
  </si>
  <si>
    <t xml:space="preserve">Потребность в пищевых веществах и энергии для возраста 12-18 лет по СанПиН 2.3/2.4. 3590 </t>
  </si>
  <si>
    <t>Показатели</t>
  </si>
  <si>
    <t>Вариант реализации 10-ти дневного типового основного меню (организованного питания) для обучающихся общеобразовательных организаций Калинградской области</t>
  </si>
  <si>
    <t>Расчет химико-энергетических характеристик Варианта реализации типового 10-ти дневного основного меню (организованного питания) для обучающихся общеобразовательных организаций Калинградской области</t>
  </si>
  <si>
    <t>Показатели  химико-энергетических типового 10-ти дневного основного меню (организованного питания) для обучающихся общеобразовательных организаций Калинградской области</t>
  </si>
  <si>
    <t>Осенне-зимний сезон</t>
  </si>
  <si>
    <t>Весенне-летний сезон</t>
  </si>
  <si>
    <t>Примечание</t>
  </si>
  <si>
    <t>В сезонной замене не нуждается</t>
  </si>
  <si>
    <t>36М</t>
  </si>
  <si>
    <t>38М</t>
  </si>
  <si>
    <t>Салат картофельный с яблоком</t>
  </si>
  <si>
    <t>47М</t>
  </si>
  <si>
    <t xml:space="preserve">Салат из квашеной капусты </t>
  </si>
  <si>
    <t>69К</t>
  </si>
  <si>
    <t>Салат из отварной моркови с сыром</t>
  </si>
  <si>
    <t>75 М</t>
  </si>
  <si>
    <t>Икра свекольная или морковная</t>
  </si>
  <si>
    <t>42М</t>
  </si>
  <si>
    <t>Салат картофельный с солеными огурцами и зеленым горошком</t>
  </si>
  <si>
    <t>Щи из свежей капусты с картофелем со сметаной (на мясо-костном говяжьем бульоне), 240/10</t>
  </si>
  <si>
    <t>Борщ из свежей капусты с карт. на костном бульоне со сметаной, 240/10</t>
  </si>
  <si>
    <t>Суп из овощей на курином б-не со сметаной, 240/10</t>
  </si>
  <si>
    <t>Щи по-уральски (с пшенной крупой) на кур.б-не, 240/10</t>
  </si>
  <si>
    <t>Борщ с фасолью и картофелем со сметаной, 240/10</t>
  </si>
  <si>
    <t>Кофейный напиток с молоком (молоко 2,5%)</t>
  </si>
  <si>
    <t>Какао с молоком (молоко 2,5%)</t>
  </si>
  <si>
    <t>Йогурт (2,5%)</t>
  </si>
  <si>
    <t xml:space="preserve">Йогурт (2,5%) </t>
  </si>
  <si>
    <t>Борщ из свежей капусты с картофелем со сметаной (15%), на м/к бульоне 240/10</t>
  </si>
  <si>
    <t>Щи из свежей капусты с картофелем со сметаной (15%) (на м/к бульоне), 240/10</t>
  </si>
  <si>
    <t>Суп из овощей на курином б-не со сметаной (15%), 240/10</t>
  </si>
  <si>
    <t>Борщ с фасолью и картофелем со сметаной (15%), 240/10</t>
  </si>
  <si>
    <t>*** М</t>
  </si>
  <si>
    <t>***К</t>
  </si>
  <si>
    <t>Сборник рецептур блюд и кулинарных изделий для обучающихся образовательных организаций / Под ред. В.Р. Кучмы – М.: Издатель Научный центр здоровья детей, 2016.</t>
  </si>
  <si>
    <t>Сыр порционный  (Пошехонский 26%)</t>
  </si>
  <si>
    <t>При подготовке меню были использованы:</t>
  </si>
  <si>
    <t>Сборник рецептур на продукцию для обучающихся во всех образовательных учреждениях / Под ред. М.П. Могильного и В.А. Тутельяна. – М.: ДеЛи плюс, 2017.</t>
  </si>
  <si>
    <t>Пудинг творожный (творог 9%) с йогуртом 140/30</t>
  </si>
  <si>
    <t>Запеканка творожная (творог 9%) с соусом абрикосовым 170/30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</si>
</sst>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F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0" xfId="0"/>
    <xf numFmtId="165" fontId="12" fillId="0" borderId="1" xfId="11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2" fillId="6" borderId="1" xfId="12" applyNumberFormat="1" applyFont="1" applyFill="1" applyBorder="1" applyAlignment="1">
      <alignment horizontal="center" vertical="center" wrapText="1"/>
    </xf>
    <xf numFmtId="165" fontId="12" fillId="6" borderId="1" xfId="1" applyNumberFormat="1" applyFont="1" applyFill="1" applyBorder="1" applyAlignment="1">
      <alignment horizontal="center" vertical="center" wrapText="1"/>
    </xf>
    <xf numFmtId="0" fontId="13" fillId="0" borderId="1" xfId="13" applyFont="1" applyBorder="1" applyAlignment="1">
      <alignment horizontal="left"/>
    </xf>
    <xf numFmtId="0" fontId="13" fillId="0" borderId="1" xfId="13" applyFont="1" applyBorder="1" applyAlignment="1">
      <alignment horizontal="center"/>
    </xf>
    <xf numFmtId="2" fontId="13" fillId="0" borderId="1" xfId="13" applyNumberFormat="1" applyFont="1" applyBorder="1" applyAlignment="1">
      <alignment horizontal="center"/>
    </xf>
    <xf numFmtId="0" fontId="12" fillId="3" borderId="0" xfId="13" applyNumberFormat="1" applyFont="1" applyFill="1" applyAlignment="1">
      <alignment horizontal="center" vertical="center" wrapText="1"/>
    </xf>
    <xf numFmtId="0" fontId="11" fillId="3" borderId="0" xfId="13" applyNumberFormat="1" applyFont="1" applyFill="1" applyAlignment="1">
      <alignment horizontal="center" vertical="center" wrapText="1"/>
    </xf>
    <xf numFmtId="0" fontId="13" fillId="3" borderId="0" xfId="13" applyNumberFormat="1" applyFont="1" applyFill="1" applyAlignment="1">
      <alignment horizontal="center" vertical="center" wrapText="1"/>
    </xf>
    <xf numFmtId="0" fontId="11" fillId="3" borderId="0" xfId="13" applyFont="1" applyFill="1" applyAlignment="1">
      <alignment horizontal="center"/>
    </xf>
    <xf numFmtId="0" fontId="12" fillId="3" borderId="0" xfId="13" applyFont="1" applyFill="1" applyAlignment="1">
      <alignment horizontal="center"/>
    </xf>
    <xf numFmtId="0" fontId="13" fillId="0" borderId="0" xfId="13" applyFont="1" applyBorder="1" applyAlignment="1">
      <alignment horizontal="left"/>
    </xf>
    <xf numFmtId="0" fontId="13" fillId="0" borderId="0" xfId="13" applyFont="1" applyBorder="1" applyAlignment="1">
      <alignment horizontal="center"/>
    </xf>
    <xf numFmtId="0" fontId="10" fillId="0" borderId="0" xfId="13" applyNumberFormat="1" applyFont="1" applyAlignment="1">
      <alignment horizontal="left" vertical="center"/>
    </xf>
    <xf numFmtId="0" fontId="10" fillId="0" borderId="0" xfId="13" applyNumberFormat="1" applyFont="1" applyAlignment="1">
      <alignment horizontal="center" vertical="center"/>
    </xf>
    <xf numFmtId="9" fontId="12" fillId="5" borderId="1" xfId="14" applyNumberFormat="1" applyFont="1" applyFill="1" applyBorder="1" applyAlignment="1">
      <alignment horizontal="center" vertical="center" wrapText="1"/>
    </xf>
    <xf numFmtId="9" fontId="12" fillId="2" borderId="1" xfId="14" applyNumberFormat="1" applyFont="1" applyFill="1" applyBorder="1" applyAlignment="1">
      <alignment horizontal="center"/>
    </xf>
    <xf numFmtId="9" fontId="12" fillId="3" borderId="1" xfId="14" applyNumberFormat="1" applyFont="1" applyFill="1" applyBorder="1" applyAlignment="1">
      <alignment horizontal="center"/>
    </xf>
    <xf numFmtId="0" fontId="1" fillId="3" borderId="0" xfId="13" applyFill="1"/>
    <xf numFmtId="9" fontId="12" fillId="0" borderId="1" xfId="14" applyNumberFormat="1" applyFont="1" applyBorder="1" applyAlignment="1">
      <alignment horizontal="center"/>
    </xf>
    <xf numFmtId="9" fontId="12" fillId="6" borderId="1" xfId="14" applyNumberFormat="1" applyFont="1" applyFill="1" applyBorder="1" applyAlignment="1">
      <alignment horizontal="center"/>
    </xf>
    <xf numFmtId="165" fontId="8" fillId="0" borderId="1" xfId="13" applyNumberFormat="1" applyFont="1" applyBorder="1" applyAlignment="1">
      <alignment horizontal="center" vertical="center" wrapText="1"/>
    </xf>
    <xf numFmtId="2" fontId="9" fillId="5" borderId="1" xfId="14" applyNumberFormat="1" applyFont="1" applyFill="1" applyBorder="1" applyAlignment="1">
      <alignment horizontal="center" vertical="center" wrapText="1"/>
    </xf>
    <xf numFmtId="165" fontId="10" fillId="0" borderId="0" xfId="13" applyNumberFormat="1" applyFont="1" applyAlignment="1">
      <alignment horizontal="center" vertical="center"/>
    </xf>
    <xf numFmtId="0" fontId="17" fillId="0" borderId="5" xfId="0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3" borderId="0" xfId="13" applyNumberFormat="1" applyFont="1" applyFill="1" applyAlignment="1">
      <alignment horizontal="left" vertical="center"/>
    </xf>
    <xf numFmtId="0" fontId="4" fillId="3" borderId="0" xfId="13" applyFont="1" applyFill="1" applyBorder="1"/>
    <xf numFmtId="0" fontId="18" fillId="0" borderId="1" xfId="0" applyFont="1" applyBorder="1"/>
    <xf numFmtId="0" fontId="18" fillId="0" borderId="1" xfId="0" applyFont="1" applyBorder="1" applyAlignment="1">
      <alignment vertical="justify"/>
    </xf>
    <xf numFmtId="2" fontId="18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vertical="justify"/>
    </xf>
    <xf numFmtId="2" fontId="18" fillId="0" borderId="0" xfId="0" applyNumberFormat="1" applyFont="1"/>
    <xf numFmtId="0" fontId="1" fillId="0" borderId="0" xfId="13"/>
    <xf numFmtId="2" fontId="10" fillId="0" borderId="0" xfId="13" applyNumberFormat="1" applyFont="1" applyAlignment="1">
      <alignment horizontal="left" vertical="justify"/>
    </xf>
    <xf numFmtId="2" fontId="10" fillId="0" borderId="0" xfId="13" applyNumberFormat="1" applyFont="1" applyAlignment="1">
      <alignment horizontal="center" vertical="justify"/>
    </xf>
    <xf numFmtId="2" fontId="13" fillId="0" borderId="0" xfId="13" applyNumberFormat="1" applyFont="1" applyBorder="1" applyAlignment="1">
      <alignment vertical="justify"/>
    </xf>
    <xf numFmtId="2" fontId="13" fillId="0" borderId="1" xfId="13" applyNumberFormat="1" applyFont="1" applyBorder="1" applyAlignment="1">
      <alignment vertical="justify"/>
    </xf>
    <xf numFmtId="0" fontId="18" fillId="0" borderId="1" xfId="0" applyFont="1" applyFill="1" applyBorder="1"/>
    <xf numFmtId="0" fontId="18" fillId="0" borderId="1" xfId="0" applyFont="1" applyFill="1" applyBorder="1" applyAlignment="1">
      <alignment vertical="justify"/>
    </xf>
    <xf numFmtId="2" fontId="18" fillId="0" borderId="1" xfId="0" applyNumberFormat="1" applyFont="1" applyFill="1" applyBorder="1"/>
    <xf numFmtId="0" fontId="12" fillId="0" borderId="0" xfId="13" applyFont="1" applyFill="1" applyAlignment="1">
      <alignment horizontal="center"/>
    </xf>
    <xf numFmtId="0" fontId="12" fillId="0" borderId="0" xfId="13" applyNumberFormat="1" applyFont="1" applyFill="1" applyAlignment="1">
      <alignment horizontal="center" vertical="center" wrapText="1"/>
    </xf>
    <xf numFmtId="0" fontId="11" fillId="0" borderId="0" xfId="13" applyNumberFormat="1" applyFont="1" applyFill="1" applyAlignment="1">
      <alignment horizontal="center" vertical="center" wrapText="1"/>
    </xf>
    <xf numFmtId="0" fontId="13" fillId="0" borderId="0" xfId="13" applyNumberFormat="1" applyFont="1" applyFill="1" applyAlignment="1">
      <alignment horizontal="center" vertical="center" wrapText="1"/>
    </xf>
    <xf numFmtId="0" fontId="1" fillId="0" borderId="0" xfId="13"/>
    <xf numFmtId="0" fontId="12" fillId="0" borderId="0" xfId="13" applyNumberFormat="1" applyFont="1" applyAlignment="1">
      <alignment horizontal="left" vertical="center"/>
    </xf>
    <xf numFmtId="0" fontId="10" fillId="0" borderId="0" xfId="13" applyNumberFormat="1" applyFont="1" applyAlignment="1">
      <alignment horizontal="left" vertical="justify"/>
    </xf>
    <xf numFmtId="0" fontId="16" fillId="3" borderId="1" xfId="11" applyNumberFormat="1" applyFont="1" applyFill="1" applyBorder="1" applyAlignment="1">
      <alignment horizontal="right" vertical="center"/>
    </xf>
    <xf numFmtId="0" fontId="16" fillId="3" borderId="1" xfId="1" applyNumberFormat="1" applyFont="1" applyFill="1" applyBorder="1" applyAlignment="1">
      <alignment horizontal="right" vertical="center"/>
    </xf>
    <xf numFmtId="0" fontId="19" fillId="3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13" applyFont="1" applyFill="1" applyBorder="1" applyAlignment="1">
      <alignment horizontal="center" vertical="center" wrapText="1"/>
    </xf>
    <xf numFmtId="2" fontId="12" fillId="3" borderId="1" xfId="13" applyNumberFormat="1" applyFont="1" applyFill="1" applyBorder="1" applyAlignment="1">
      <alignment horizontal="center" vertical="center" wrapText="1"/>
    </xf>
    <xf numFmtId="164" fontId="19" fillId="3" borderId="1" xfId="11" applyNumberFormat="1" applyFont="1" applyFill="1" applyBorder="1" applyAlignment="1">
      <alignment horizontal="center" vertical="center" wrapText="1"/>
    </xf>
    <xf numFmtId="164" fontId="19" fillId="3" borderId="1" xfId="1" applyNumberFormat="1" applyFont="1" applyFill="1" applyBorder="1" applyAlignment="1">
      <alignment horizontal="center" vertical="center" wrapText="1"/>
    </xf>
    <xf numFmtId="9" fontId="19" fillId="3" borderId="1" xfId="14" applyNumberFormat="1" applyFont="1" applyFill="1" applyBorder="1" applyAlignment="1">
      <alignment horizontal="center"/>
    </xf>
    <xf numFmtId="164" fontId="19" fillId="3" borderId="1" xfId="12" applyNumberFormat="1" applyFont="1" applyFill="1" applyBorder="1" applyAlignment="1">
      <alignment horizontal="center" vertical="center" wrapText="1"/>
    </xf>
    <xf numFmtId="9" fontId="19" fillId="3" borderId="1" xfId="14" applyNumberFormat="1" applyFont="1" applyFill="1" applyBorder="1" applyAlignment="1">
      <alignment horizontal="center" vertical="center" wrapText="1"/>
    </xf>
    <xf numFmtId="165" fontId="19" fillId="3" borderId="1" xfId="1" applyNumberFormat="1" applyFont="1" applyFill="1" applyBorder="1" applyAlignment="1">
      <alignment horizontal="center" vertical="center" wrapText="1"/>
    </xf>
    <xf numFmtId="0" fontId="12" fillId="3" borderId="1" xfId="13" applyFont="1" applyFill="1" applyBorder="1" applyAlignment="1">
      <alignment horizontal="center" vertical="center"/>
    </xf>
    <xf numFmtId="0" fontId="12" fillId="3" borderId="1" xfId="13" applyFont="1" applyFill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9" fontId="0" fillId="0" borderId="0" xfId="2" applyFont="1"/>
    <xf numFmtId="1" fontId="19" fillId="3" borderId="1" xfId="11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18" fillId="3" borderId="1" xfId="0" applyFont="1" applyFill="1" applyBorder="1" applyAlignment="1">
      <alignment vertical="justify"/>
    </xf>
    <xf numFmtId="2" fontId="18" fillId="3" borderId="1" xfId="0" applyNumberFormat="1" applyFont="1" applyFill="1" applyBorder="1"/>
    <xf numFmtId="0" fontId="1" fillId="0" borderId="0" xfId="13" applyFill="1"/>
    <xf numFmtId="0" fontId="12" fillId="0" borderId="0" xfId="13" applyNumberFormat="1" applyFont="1" applyFill="1" applyAlignment="1">
      <alignment horizontal="left" vertical="center"/>
    </xf>
    <xf numFmtId="0" fontId="10" fillId="0" borderId="0" xfId="13" applyNumberFormat="1" applyFont="1" applyFill="1" applyAlignment="1">
      <alignment horizontal="left" vertical="justify"/>
    </xf>
    <xf numFmtId="0" fontId="10" fillId="0" borderId="0" xfId="13" applyNumberFormat="1" applyFont="1" applyFill="1" applyAlignment="1">
      <alignment horizontal="center" vertical="center"/>
    </xf>
    <xf numFmtId="0" fontId="10" fillId="0" borderId="0" xfId="13" applyNumberFormat="1" applyFont="1" applyFill="1" applyAlignment="1">
      <alignment horizontal="left" vertical="center"/>
    </xf>
    <xf numFmtId="2" fontId="10" fillId="0" borderId="0" xfId="13" applyNumberFormat="1" applyFont="1" applyFill="1" applyAlignment="1">
      <alignment horizontal="left" vertical="justify"/>
    </xf>
    <xf numFmtId="0" fontId="13" fillId="0" borderId="1" xfId="13" applyFont="1" applyFill="1" applyBorder="1" applyAlignment="1">
      <alignment horizontal="left"/>
    </xf>
    <xf numFmtId="2" fontId="13" fillId="0" borderId="1" xfId="13" applyNumberFormat="1" applyFont="1" applyFill="1" applyBorder="1" applyAlignment="1">
      <alignment vertical="justify"/>
    </xf>
    <xf numFmtId="0" fontId="13" fillId="0" borderId="1" xfId="13" applyFont="1" applyFill="1" applyBorder="1" applyAlignment="1">
      <alignment horizontal="center"/>
    </xf>
    <xf numFmtId="2" fontId="13" fillId="0" borderId="1" xfId="13" applyNumberFormat="1" applyFont="1" applyFill="1" applyBorder="1" applyAlignment="1">
      <alignment horizontal="center"/>
    </xf>
    <xf numFmtId="0" fontId="11" fillId="0" borderId="0" xfId="13" applyFont="1" applyFill="1" applyAlignment="1">
      <alignment horizontal="center"/>
    </xf>
    <xf numFmtId="165" fontId="10" fillId="0" borderId="0" xfId="13" applyNumberFormat="1" applyFont="1" applyFill="1" applyAlignment="1">
      <alignment horizontal="center" vertical="center"/>
    </xf>
    <xf numFmtId="9" fontId="19" fillId="4" borderId="1" xfId="14" applyNumberFormat="1" applyFont="1" applyFill="1" applyBorder="1" applyAlignment="1">
      <alignment horizontal="center"/>
    </xf>
    <xf numFmtId="0" fontId="13" fillId="3" borderId="1" xfId="13" applyFont="1" applyFill="1" applyBorder="1" applyAlignment="1">
      <alignment horizontal="left"/>
    </xf>
    <xf numFmtId="2" fontId="13" fillId="3" borderId="1" xfId="13" applyNumberFormat="1" applyFont="1" applyFill="1" applyBorder="1" applyAlignment="1">
      <alignment vertical="justify"/>
    </xf>
    <xf numFmtId="0" fontId="13" fillId="3" borderId="1" xfId="13" applyFont="1" applyFill="1" applyBorder="1" applyAlignment="1">
      <alignment horizontal="center"/>
    </xf>
    <xf numFmtId="2" fontId="13" fillId="3" borderId="1" xfId="13" applyNumberFormat="1" applyFont="1" applyFill="1" applyBorder="1" applyAlignment="1">
      <alignment horizontal="center"/>
    </xf>
    <xf numFmtId="0" fontId="10" fillId="0" borderId="0" xfId="13" applyNumberFormat="1" applyFont="1" applyFill="1" applyAlignment="1">
      <alignment horizontal="right" vertical="center"/>
    </xf>
    <xf numFmtId="0" fontId="0" fillId="0" borderId="1" xfId="0" applyBorder="1" applyAlignment="1">
      <alignment horizontal="center"/>
    </xf>
    <xf numFmtId="0" fontId="5" fillId="0" borderId="0" xfId="13" applyNumberFormat="1" applyFont="1" applyFill="1" applyAlignment="1">
      <alignment horizontal="center" vertical="center" wrapText="1"/>
    </xf>
    <xf numFmtId="0" fontId="10" fillId="0" borderId="0" xfId="13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13" applyNumberFormat="1" applyFont="1" applyAlignment="1">
      <alignment horizontal="center" vertical="center" wrapText="1"/>
    </xf>
    <xf numFmtId="2" fontId="12" fillId="3" borderId="1" xfId="13" applyNumberFormat="1" applyFont="1" applyFill="1" applyBorder="1" applyAlignment="1">
      <alignment horizontal="center" vertical="center" wrapText="1"/>
    </xf>
    <xf numFmtId="0" fontId="5" fillId="0" borderId="0" xfId="13" applyNumberFormat="1" applyFont="1" applyAlignment="1">
      <alignment horizontal="center" vertical="center" wrapText="1"/>
    </xf>
    <xf numFmtId="0" fontId="14" fillId="0" borderId="2" xfId="13" applyFont="1" applyBorder="1" applyAlignment="1">
      <alignment horizontal="right" vertical="center"/>
    </xf>
    <xf numFmtId="0" fontId="14" fillId="0" borderId="3" xfId="13" applyFont="1" applyBorder="1" applyAlignment="1">
      <alignment horizontal="right" vertical="center"/>
    </xf>
    <xf numFmtId="0" fontId="14" fillId="0" borderId="4" xfId="13" applyFont="1" applyBorder="1" applyAlignment="1">
      <alignment horizontal="right" vertical="center"/>
    </xf>
    <xf numFmtId="0" fontId="11" fillId="6" borderId="2" xfId="1" applyNumberFormat="1" applyFont="1" applyFill="1" applyBorder="1" applyAlignment="1">
      <alignment horizontal="right" vertical="center"/>
    </xf>
    <xf numFmtId="0" fontId="11" fillId="6" borderId="3" xfId="1" applyNumberFormat="1" applyFont="1" applyFill="1" applyBorder="1" applyAlignment="1">
      <alignment horizontal="right" vertical="center"/>
    </xf>
    <xf numFmtId="0" fontId="11" fillId="6" borderId="4" xfId="1" applyNumberFormat="1" applyFont="1" applyFill="1" applyBorder="1" applyAlignment="1">
      <alignment horizontal="right" vertical="center"/>
    </xf>
    <xf numFmtId="0" fontId="14" fillId="0" borderId="2" xfId="11" applyNumberFormat="1" applyFont="1" applyBorder="1" applyAlignment="1">
      <alignment horizontal="right" vertical="center"/>
    </xf>
    <xf numFmtId="0" fontId="14" fillId="0" borderId="3" xfId="11" applyNumberFormat="1" applyFont="1" applyBorder="1" applyAlignment="1">
      <alignment horizontal="right" vertical="center"/>
    </xf>
    <xf numFmtId="0" fontId="14" fillId="0" borderId="4" xfId="11" applyNumberFormat="1" applyFont="1" applyBorder="1" applyAlignment="1">
      <alignment horizontal="right" vertical="center"/>
    </xf>
    <xf numFmtId="0" fontId="14" fillId="0" borderId="3" xfId="1" applyNumberFormat="1" applyFont="1" applyBorder="1" applyAlignment="1">
      <alignment horizontal="right" vertical="center"/>
    </xf>
    <xf numFmtId="0" fontId="14" fillId="0" borderId="4" xfId="1" applyNumberFormat="1" applyFont="1" applyBorder="1" applyAlignment="1">
      <alignment horizontal="right" vertical="center"/>
    </xf>
    <xf numFmtId="0" fontId="14" fillId="0" borderId="2" xfId="1" applyNumberFormat="1" applyFont="1" applyBorder="1" applyAlignment="1">
      <alignment horizontal="right" vertical="center"/>
    </xf>
    <xf numFmtId="0" fontId="11" fillId="0" borderId="3" xfId="1" applyNumberFormat="1" applyFont="1" applyBorder="1" applyAlignment="1">
      <alignment horizontal="right" vertical="center"/>
    </xf>
    <xf numFmtId="0" fontId="11" fillId="0" borderId="4" xfId="1" applyNumberFormat="1" applyFont="1" applyBorder="1" applyAlignment="1">
      <alignment horizontal="right" vertical="center"/>
    </xf>
    <xf numFmtId="0" fontId="11" fillId="2" borderId="2" xfId="1" applyNumberFormat="1" applyFont="1" applyFill="1" applyBorder="1" applyAlignment="1">
      <alignment horizontal="right" vertical="center"/>
    </xf>
    <xf numFmtId="0" fontId="11" fillId="2" borderId="3" xfId="1" applyNumberFormat="1" applyFont="1" applyFill="1" applyBorder="1" applyAlignment="1">
      <alignment horizontal="right" vertical="center"/>
    </xf>
    <xf numFmtId="0" fontId="11" fillId="2" borderId="4" xfId="1" applyNumberFormat="1" applyFont="1" applyFill="1" applyBorder="1" applyAlignment="1">
      <alignment horizontal="right" vertical="center"/>
    </xf>
    <xf numFmtId="0" fontId="11" fillId="0" borderId="2" xfId="11" applyNumberFormat="1" applyFont="1" applyBorder="1" applyAlignment="1">
      <alignment horizontal="right" vertical="center"/>
    </xf>
    <xf numFmtId="0" fontId="11" fillId="0" borderId="3" xfId="11" applyNumberFormat="1" applyFont="1" applyBorder="1" applyAlignment="1">
      <alignment horizontal="right" vertical="center"/>
    </xf>
    <xf numFmtId="0" fontId="11" fillId="0" borderId="4" xfId="11" applyNumberFormat="1" applyFont="1" applyBorder="1" applyAlignment="1">
      <alignment horizontal="right" vertical="center"/>
    </xf>
    <xf numFmtId="0" fontId="11" fillId="6" borderId="2" xfId="11" applyNumberFormat="1" applyFont="1" applyFill="1" applyBorder="1" applyAlignment="1">
      <alignment horizontal="right" vertical="center"/>
    </xf>
    <xf numFmtId="0" fontId="11" fillId="6" borderId="3" xfId="11" applyNumberFormat="1" applyFont="1" applyFill="1" applyBorder="1" applyAlignment="1">
      <alignment horizontal="right" vertical="center"/>
    </xf>
    <xf numFmtId="0" fontId="11" fillId="6" borderId="4" xfId="11" applyNumberFormat="1" applyFont="1" applyFill="1" applyBorder="1" applyAlignment="1">
      <alignment horizontal="right" vertical="center"/>
    </xf>
  </cellXfs>
  <cellStyles count="15">
    <cellStyle name="Обычный" xfId="0" builtinId="0"/>
    <cellStyle name="Обычный 2" xfId="3"/>
    <cellStyle name="Обычный 2 2" xfId="4"/>
    <cellStyle name="Обычный 3" xfId="5"/>
    <cellStyle name="Обычный 4" xfId="8"/>
    <cellStyle name="Обычный 5" xfId="9"/>
    <cellStyle name="Обычный 6" xfId="13"/>
    <cellStyle name="Обычный_Лист1" xfId="1"/>
    <cellStyle name="Обычный_Лист6" xfId="12"/>
    <cellStyle name="Обычный_хэх Могильный" xfId="11"/>
    <cellStyle name="Процентный" xfId="2" builtinId="5"/>
    <cellStyle name="Процентный 2" xfId="6"/>
    <cellStyle name="Процентный 2 2" xfId="7"/>
    <cellStyle name="Процентный 3" xfId="10"/>
    <cellStyle name="Процентный 4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10" workbookViewId="0">
      <selection activeCell="E13" sqref="E13"/>
    </sheetView>
  </sheetViews>
  <sheetFormatPr defaultColWidth="9.140625" defaultRowHeight="15" x14ac:dyDescent="0.25"/>
  <cols>
    <col min="1" max="1" width="9.140625" style="1"/>
    <col min="2" max="2" width="29" style="1" customWidth="1"/>
    <col min="3" max="3" width="9.140625" style="1" customWidth="1"/>
    <col min="4" max="4" width="27.28515625" style="1" customWidth="1"/>
    <col min="5" max="5" width="21.140625" style="1" customWidth="1"/>
    <col min="6" max="16384" width="9.140625" style="1"/>
  </cols>
  <sheetData>
    <row r="3" spans="1:5" x14ac:dyDescent="0.25">
      <c r="A3" s="92" t="s">
        <v>243</v>
      </c>
      <c r="B3" s="92"/>
      <c r="C3" s="92" t="s">
        <v>244</v>
      </c>
      <c r="D3" s="92"/>
      <c r="E3" s="67" t="s">
        <v>245</v>
      </c>
    </row>
    <row r="4" spans="1:5" ht="25.5" x14ac:dyDescent="0.25">
      <c r="A4" s="32" t="s">
        <v>145</v>
      </c>
      <c r="B4" s="33" t="s">
        <v>63</v>
      </c>
      <c r="C4" s="32" t="s">
        <v>145</v>
      </c>
      <c r="D4" s="33" t="s">
        <v>63</v>
      </c>
      <c r="E4" s="33" t="s">
        <v>246</v>
      </c>
    </row>
    <row r="5" spans="1:5" ht="25.5" x14ac:dyDescent="0.25">
      <c r="A5" s="32" t="s">
        <v>168</v>
      </c>
      <c r="B5" s="33" t="s">
        <v>84</v>
      </c>
      <c r="C5" s="32" t="s">
        <v>247</v>
      </c>
      <c r="D5" s="33" t="s">
        <v>172</v>
      </c>
      <c r="E5" s="33"/>
    </row>
    <row r="6" spans="1:5" ht="25.5" x14ac:dyDescent="0.25">
      <c r="A6" s="32" t="s">
        <v>126</v>
      </c>
      <c r="B6" s="33" t="s">
        <v>68</v>
      </c>
      <c r="C6" s="32" t="s">
        <v>126</v>
      </c>
      <c r="D6" s="33" t="s">
        <v>68</v>
      </c>
      <c r="E6" s="33" t="s">
        <v>246</v>
      </c>
    </row>
    <row r="7" spans="1:5" ht="25.5" x14ac:dyDescent="0.25">
      <c r="A7" s="32" t="s">
        <v>135</v>
      </c>
      <c r="B7" s="33" t="s">
        <v>75</v>
      </c>
      <c r="C7" s="32" t="s">
        <v>248</v>
      </c>
      <c r="D7" s="33" t="s">
        <v>249</v>
      </c>
      <c r="E7" s="33"/>
    </row>
    <row r="8" spans="1:5" ht="25.5" x14ac:dyDescent="0.25">
      <c r="A8" s="32" t="s">
        <v>145</v>
      </c>
      <c r="B8" s="33" t="s">
        <v>63</v>
      </c>
      <c r="C8" s="32" t="s">
        <v>145</v>
      </c>
      <c r="D8" s="33" t="s">
        <v>63</v>
      </c>
      <c r="E8" s="33" t="s">
        <v>246</v>
      </c>
    </row>
    <row r="9" spans="1:5" ht="25.5" x14ac:dyDescent="0.25">
      <c r="A9" s="32" t="s">
        <v>168</v>
      </c>
      <c r="B9" s="33" t="s">
        <v>84</v>
      </c>
      <c r="C9" s="32" t="s">
        <v>250</v>
      </c>
      <c r="D9" s="33" t="s">
        <v>251</v>
      </c>
      <c r="E9" s="33"/>
    </row>
    <row r="10" spans="1:5" ht="25.5" x14ac:dyDescent="0.25">
      <c r="A10" s="71" t="s">
        <v>149</v>
      </c>
      <c r="B10" s="72" t="s">
        <v>78</v>
      </c>
      <c r="C10" s="71" t="s">
        <v>149</v>
      </c>
      <c r="D10" s="72" t="s">
        <v>78</v>
      </c>
      <c r="E10" s="72" t="s">
        <v>246</v>
      </c>
    </row>
    <row r="11" spans="1:5" ht="25.5" x14ac:dyDescent="0.25">
      <c r="A11" s="71" t="s">
        <v>160</v>
      </c>
      <c r="B11" s="72" t="s">
        <v>81</v>
      </c>
      <c r="C11" s="71" t="s">
        <v>252</v>
      </c>
      <c r="D11" s="72" t="s">
        <v>253</v>
      </c>
      <c r="E11" s="72"/>
    </row>
    <row r="12" spans="1:5" ht="25.5" x14ac:dyDescent="0.25">
      <c r="A12" s="71" t="s">
        <v>154</v>
      </c>
      <c r="B12" s="72" t="s">
        <v>51</v>
      </c>
      <c r="C12" s="71" t="s">
        <v>154</v>
      </c>
      <c r="D12" s="72" t="s">
        <v>51</v>
      </c>
      <c r="E12" s="72" t="s">
        <v>246</v>
      </c>
    </row>
    <row r="13" spans="1:5" ht="25.5" x14ac:dyDescent="0.25">
      <c r="A13" s="71" t="s">
        <v>187</v>
      </c>
      <c r="B13" s="72" t="s">
        <v>202</v>
      </c>
      <c r="C13" s="71" t="s">
        <v>254</v>
      </c>
      <c r="D13" s="72" t="s">
        <v>255</v>
      </c>
      <c r="E13" s="72"/>
    </row>
    <row r="14" spans="1:5" ht="38.25" x14ac:dyDescent="0.25">
      <c r="A14" s="71" t="s">
        <v>168</v>
      </c>
      <c r="B14" s="72" t="s">
        <v>84</v>
      </c>
      <c r="C14" s="71" t="s">
        <v>256</v>
      </c>
      <c r="D14" s="72" t="s">
        <v>257</v>
      </c>
      <c r="E14" s="72"/>
    </row>
    <row r="15" spans="1:5" ht="25.5" x14ac:dyDescent="0.25">
      <c r="A15" s="71" t="s">
        <v>145</v>
      </c>
      <c r="B15" s="72" t="s">
        <v>63</v>
      </c>
      <c r="C15" s="71" t="s">
        <v>145</v>
      </c>
      <c r="D15" s="72" t="s">
        <v>63</v>
      </c>
      <c r="E15" s="72" t="s">
        <v>246</v>
      </c>
    </row>
  </sheetData>
  <mergeCells count="2">
    <mergeCell ref="A3:B3"/>
    <mergeCell ref="C3:D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Q257"/>
  <sheetViews>
    <sheetView tabSelected="1" topLeftCell="B1" zoomScale="80" zoomScaleNormal="80" workbookViewId="0">
      <pane xSplit="1" ySplit="6" topLeftCell="C242" activePane="bottomRight" state="frozen"/>
      <selection activeCell="B1" sqref="B1"/>
      <selection pane="topRight" activeCell="C1" sqref="C1"/>
      <selection pane="bottomLeft" activeCell="B7" sqref="B7"/>
      <selection pane="bottomRight" activeCell="B252" sqref="B252"/>
    </sheetView>
  </sheetViews>
  <sheetFormatPr defaultColWidth="8.42578125" defaultRowHeight="11.25" outlineLevelRow="1" x14ac:dyDescent="0.2"/>
  <cols>
    <col min="1" max="1" width="12.5703125" style="78" customWidth="1"/>
    <col min="2" max="2" width="26.5703125" style="79" customWidth="1"/>
    <col min="3" max="3" width="9.5703125" style="77" customWidth="1"/>
    <col min="4" max="6" width="11" style="77" customWidth="1"/>
    <col min="7" max="7" width="13.5703125" style="77" customWidth="1"/>
    <col min="8" max="9" width="8.140625" style="77" customWidth="1"/>
    <col min="10" max="10" width="9.5703125" style="77" customWidth="1"/>
    <col min="11" max="11" width="8.140625" style="77" customWidth="1"/>
    <col min="12" max="12" width="8.5703125" style="77" customWidth="1"/>
    <col min="13" max="13" width="10.28515625" style="77" customWidth="1"/>
    <col min="14" max="14" width="8.140625" style="77" customWidth="1"/>
    <col min="15" max="15" width="8" style="77" customWidth="1"/>
    <col min="16" max="256" width="8.42578125" style="74"/>
    <col min="257" max="257" width="9.5703125" style="74" customWidth="1"/>
    <col min="258" max="258" width="26.5703125" style="74" customWidth="1"/>
    <col min="259" max="259" width="9.5703125" style="74" customWidth="1"/>
    <col min="260" max="262" width="11" style="74" customWidth="1"/>
    <col min="263" max="263" width="13.5703125" style="74" customWidth="1"/>
    <col min="264" max="265" width="8.140625" style="74" customWidth="1"/>
    <col min="266" max="266" width="9.5703125" style="74" customWidth="1"/>
    <col min="267" max="268" width="8.140625" style="74" customWidth="1"/>
    <col min="269" max="269" width="8.42578125" style="74" customWidth="1"/>
    <col min="270" max="270" width="8.140625" style="74" customWidth="1"/>
    <col min="271" max="271" width="12.42578125" style="74" customWidth="1"/>
    <col min="272" max="512" width="8.42578125" style="74"/>
    <col min="513" max="513" width="9.5703125" style="74" customWidth="1"/>
    <col min="514" max="514" width="26.5703125" style="74" customWidth="1"/>
    <col min="515" max="515" width="9.5703125" style="74" customWidth="1"/>
    <col min="516" max="518" width="11" style="74" customWidth="1"/>
    <col min="519" max="519" width="13.5703125" style="74" customWidth="1"/>
    <col min="520" max="521" width="8.140625" style="74" customWidth="1"/>
    <col min="522" max="522" width="9.5703125" style="74" customWidth="1"/>
    <col min="523" max="524" width="8.140625" style="74" customWidth="1"/>
    <col min="525" max="525" width="8.42578125" style="74" customWidth="1"/>
    <col min="526" max="526" width="8.140625" style="74" customWidth="1"/>
    <col min="527" max="527" width="12.42578125" style="74" customWidth="1"/>
    <col min="528" max="768" width="8.42578125" style="74"/>
    <col min="769" max="769" width="9.5703125" style="74" customWidth="1"/>
    <col min="770" max="770" width="26.5703125" style="74" customWidth="1"/>
    <col min="771" max="771" width="9.5703125" style="74" customWidth="1"/>
    <col min="772" max="774" width="11" style="74" customWidth="1"/>
    <col min="775" max="775" width="13.5703125" style="74" customWidth="1"/>
    <col min="776" max="777" width="8.140625" style="74" customWidth="1"/>
    <col min="778" max="778" width="9.5703125" style="74" customWidth="1"/>
    <col min="779" max="780" width="8.140625" style="74" customWidth="1"/>
    <col min="781" max="781" width="8.42578125" style="74" customWidth="1"/>
    <col min="782" max="782" width="8.140625" style="74" customWidth="1"/>
    <col min="783" max="783" width="12.42578125" style="74" customWidth="1"/>
    <col min="784" max="1024" width="8.42578125" style="74"/>
    <col min="1025" max="1025" width="9.5703125" style="74" customWidth="1"/>
    <col min="1026" max="1026" width="26.5703125" style="74" customWidth="1"/>
    <col min="1027" max="1027" width="9.5703125" style="74" customWidth="1"/>
    <col min="1028" max="1030" width="11" style="74" customWidth="1"/>
    <col min="1031" max="1031" width="13.5703125" style="74" customWidth="1"/>
    <col min="1032" max="1033" width="8.140625" style="74" customWidth="1"/>
    <col min="1034" max="1034" width="9.5703125" style="74" customWidth="1"/>
    <col min="1035" max="1036" width="8.140625" style="74" customWidth="1"/>
    <col min="1037" max="1037" width="8.42578125" style="74" customWidth="1"/>
    <col min="1038" max="1038" width="8.140625" style="74" customWidth="1"/>
    <col min="1039" max="1039" width="12.42578125" style="74" customWidth="1"/>
    <col min="1040" max="1280" width="8.42578125" style="74"/>
    <col min="1281" max="1281" width="9.5703125" style="74" customWidth="1"/>
    <col min="1282" max="1282" width="26.5703125" style="74" customWidth="1"/>
    <col min="1283" max="1283" width="9.5703125" style="74" customWidth="1"/>
    <col min="1284" max="1286" width="11" style="74" customWidth="1"/>
    <col min="1287" max="1287" width="13.5703125" style="74" customWidth="1"/>
    <col min="1288" max="1289" width="8.140625" style="74" customWidth="1"/>
    <col min="1290" max="1290" width="9.5703125" style="74" customWidth="1"/>
    <col min="1291" max="1292" width="8.140625" style="74" customWidth="1"/>
    <col min="1293" max="1293" width="8.42578125" style="74" customWidth="1"/>
    <col min="1294" max="1294" width="8.140625" style="74" customWidth="1"/>
    <col min="1295" max="1295" width="12.42578125" style="74" customWidth="1"/>
    <col min="1296" max="1536" width="8.42578125" style="74"/>
    <col min="1537" max="1537" width="9.5703125" style="74" customWidth="1"/>
    <col min="1538" max="1538" width="26.5703125" style="74" customWidth="1"/>
    <col min="1539" max="1539" width="9.5703125" style="74" customWidth="1"/>
    <col min="1540" max="1542" width="11" style="74" customWidth="1"/>
    <col min="1543" max="1543" width="13.5703125" style="74" customWidth="1"/>
    <col min="1544" max="1545" width="8.140625" style="74" customWidth="1"/>
    <col min="1546" max="1546" width="9.5703125" style="74" customWidth="1"/>
    <col min="1547" max="1548" width="8.140625" style="74" customWidth="1"/>
    <col min="1549" max="1549" width="8.42578125" style="74" customWidth="1"/>
    <col min="1550" max="1550" width="8.140625" style="74" customWidth="1"/>
    <col min="1551" max="1551" width="12.42578125" style="74" customWidth="1"/>
    <col min="1552" max="1792" width="8.42578125" style="74"/>
    <col min="1793" max="1793" width="9.5703125" style="74" customWidth="1"/>
    <col min="1794" max="1794" width="26.5703125" style="74" customWidth="1"/>
    <col min="1795" max="1795" width="9.5703125" style="74" customWidth="1"/>
    <col min="1796" max="1798" width="11" style="74" customWidth="1"/>
    <col min="1799" max="1799" width="13.5703125" style="74" customWidth="1"/>
    <col min="1800" max="1801" width="8.140625" style="74" customWidth="1"/>
    <col min="1802" max="1802" width="9.5703125" style="74" customWidth="1"/>
    <col min="1803" max="1804" width="8.140625" style="74" customWidth="1"/>
    <col min="1805" max="1805" width="8.42578125" style="74" customWidth="1"/>
    <col min="1806" max="1806" width="8.140625" style="74" customWidth="1"/>
    <col min="1807" max="1807" width="12.42578125" style="74" customWidth="1"/>
    <col min="1808" max="2048" width="8.42578125" style="74"/>
    <col min="2049" max="2049" width="9.5703125" style="74" customWidth="1"/>
    <col min="2050" max="2050" width="26.5703125" style="74" customWidth="1"/>
    <col min="2051" max="2051" width="9.5703125" style="74" customWidth="1"/>
    <col min="2052" max="2054" width="11" style="74" customWidth="1"/>
    <col min="2055" max="2055" width="13.5703125" style="74" customWidth="1"/>
    <col min="2056" max="2057" width="8.140625" style="74" customWidth="1"/>
    <col min="2058" max="2058" width="9.5703125" style="74" customWidth="1"/>
    <col min="2059" max="2060" width="8.140625" style="74" customWidth="1"/>
    <col min="2061" max="2061" width="8.42578125" style="74" customWidth="1"/>
    <col min="2062" max="2062" width="8.140625" style="74" customWidth="1"/>
    <col min="2063" max="2063" width="12.42578125" style="74" customWidth="1"/>
    <col min="2064" max="2304" width="8.42578125" style="74"/>
    <col min="2305" max="2305" width="9.5703125" style="74" customWidth="1"/>
    <col min="2306" max="2306" width="26.5703125" style="74" customWidth="1"/>
    <col min="2307" max="2307" width="9.5703125" style="74" customWidth="1"/>
    <col min="2308" max="2310" width="11" style="74" customWidth="1"/>
    <col min="2311" max="2311" width="13.5703125" style="74" customWidth="1"/>
    <col min="2312" max="2313" width="8.140625" style="74" customWidth="1"/>
    <col min="2314" max="2314" width="9.5703125" style="74" customWidth="1"/>
    <col min="2315" max="2316" width="8.140625" style="74" customWidth="1"/>
    <col min="2317" max="2317" width="8.42578125" style="74" customWidth="1"/>
    <col min="2318" max="2318" width="8.140625" style="74" customWidth="1"/>
    <col min="2319" max="2319" width="12.42578125" style="74" customWidth="1"/>
    <col min="2320" max="2560" width="8.42578125" style="74"/>
    <col min="2561" max="2561" width="9.5703125" style="74" customWidth="1"/>
    <col min="2562" max="2562" width="26.5703125" style="74" customWidth="1"/>
    <col min="2563" max="2563" width="9.5703125" style="74" customWidth="1"/>
    <col min="2564" max="2566" width="11" style="74" customWidth="1"/>
    <col min="2567" max="2567" width="13.5703125" style="74" customWidth="1"/>
    <col min="2568" max="2569" width="8.140625" style="74" customWidth="1"/>
    <col min="2570" max="2570" width="9.5703125" style="74" customWidth="1"/>
    <col min="2571" max="2572" width="8.140625" style="74" customWidth="1"/>
    <col min="2573" max="2573" width="8.42578125" style="74" customWidth="1"/>
    <col min="2574" max="2574" width="8.140625" style="74" customWidth="1"/>
    <col min="2575" max="2575" width="12.42578125" style="74" customWidth="1"/>
    <col min="2576" max="2816" width="8.42578125" style="74"/>
    <col min="2817" max="2817" width="9.5703125" style="74" customWidth="1"/>
    <col min="2818" max="2818" width="26.5703125" style="74" customWidth="1"/>
    <col min="2819" max="2819" width="9.5703125" style="74" customWidth="1"/>
    <col min="2820" max="2822" width="11" style="74" customWidth="1"/>
    <col min="2823" max="2823" width="13.5703125" style="74" customWidth="1"/>
    <col min="2824" max="2825" width="8.140625" style="74" customWidth="1"/>
    <col min="2826" max="2826" width="9.5703125" style="74" customWidth="1"/>
    <col min="2827" max="2828" width="8.140625" style="74" customWidth="1"/>
    <col min="2829" max="2829" width="8.42578125" style="74" customWidth="1"/>
    <col min="2830" max="2830" width="8.140625" style="74" customWidth="1"/>
    <col min="2831" max="2831" width="12.42578125" style="74" customWidth="1"/>
    <col min="2832" max="3072" width="8.42578125" style="74"/>
    <col min="3073" max="3073" width="9.5703125" style="74" customWidth="1"/>
    <col min="3074" max="3074" width="26.5703125" style="74" customWidth="1"/>
    <col min="3075" max="3075" width="9.5703125" style="74" customWidth="1"/>
    <col min="3076" max="3078" width="11" style="74" customWidth="1"/>
    <col min="3079" max="3079" width="13.5703125" style="74" customWidth="1"/>
    <col min="3080" max="3081" width="8.140625" style="74" customWidth="1"/>
    <col min="3082" max="3082" width="9.5703125" style="74" customWidth="1"/>
    <col min="3083" max="3084" width="8.140625" style="74" customWidth="1"/>
    <col min="3085" max="3085" width="8.42578125" style="74" customWidth="1"/>
    <col min="3086" max="3086" width="8.140625" style="74" customWidth="1"/>
    <col min="3087" max="3087" width="12.42578125" style="74" customWidth="1"/>
    <col min="3088" max="3328" width="8.42578125" style="74"/>
    <col min="3329" max="3329" width="9.5703125" style="74" customWidth="1"/>
    <col min="3330" max="3330" width="26.5703125" style="74" customWidth="1"/>
    <col min="3331" max="3331" width="9.5703125" style="74" customWidth="1"/>
    <col min="3332" max="3334" width="11" style="74" customWidth="1"/>
    <col min="3335" max="3335" width="13.5703125" style="74" customWidth="1"/>
    <col min="3336" max="3337" width="8.140625" style="74" customWidth="1"/>
    <col min="3338" max="3338" width="9.5703125" style="74" customWidth="1"/>
    <col min="3339" max="3340" width="8.140625" style="74" customWidth="1"/>
    <col min="3341" max="3341" width="8.42578125" style="74" customWidth="1"/>
    <col min="3342" max="3342" width="8.140625" style="74" customWidth="1"/>
    <col min="3343" max="3343" width="12.42578125" style="74" customWidth="1"/>
    <col min="3344" max="3584" width="8.42578125" style="74"/>
    <col min="3585" max="3585" width="9.5703125" style="74" customWidth="1"/>
    <col min="3586" max="3586" width="26.5703125" style="74" customWidth="1"/>
    <col min="3587" max="3587" width="9.5703125" style="74" customWidth="1"/>
    <col min="3588" max="3590" width="11" style="74" customWidth="1"/>
    <col min="3591" max="3591" width="13.5703125" style="74" customWidth="1"/>
    <col min="3592" max="3593" width="8.140625" style="74" customWidth="1"/>
    <col min="3594" max="3594" width="9.5703125" style="74" customWidth="1"/>
    <col min="3595" max="3596" width="8.140625" style="74" customWidth="1"/>
    <col min="3597" max="3597" width="8.42578125" style="74" customWidth="1"/>
    <col min="3598" max="3598" width="8.140625" style="74" customWidth="1"/>
    <col min="3599" max="3599" width="12.42578125" style="74" customWidth="1"/>
    <col min="3600" max="3840" width="8.42578125" style="74"/>
    <col min="3841" max="3841" width="9.5703125" style="74" customWidth="1"/>
    <col min="3842" max="3842" width="26.5703125" style="74" customWidth="1"/>
    <col min="3843" max="3843" width="9.5703125" style="74" customWidth="1"/>
    <col min="3844" max="3846" width="11" style="74" customWidth="1"/>
    <col min="3847" max="3847" width="13.5703125" style="74" customWidth="1"/>
    <col min="3848" max="3849" width="8.140625" style="74" customWidth="1"/>
    <col min="3850" max="3850" width="9.5703125" style="74" customWidth="1"/>
    <col min="3851" max="3852" width="8.140625" style="74" customWidth="1"/>
    <col min="3853" max="3853" width="8.42578125" style="74" customWidth="1"/>
    <col min="3854" max="3854" width="8.140625" style="74" customWidth="1"/>
    <col min="3855" max="3855" width="12.42578125" style="74" customWidth="1"/>
    <col min="3856" max="4096" width="8.42578125" style="74"/>
    <col min="4097" max="4097" width="9.5703125" style="74" customWidth="1"/>
    <col min="4098" max="4098" width="26.5703125" style="74" customWidth="1"/>
    <col min="4099" max="4099" width="9.5703125" style="74" customWidth="1"/>
    <col min="4100" max="4102" width="11" style="74" customWidth="1"/>
    <col min="4103" max="4103" width="13.5703125" style="74" customWidth="1"/>
    <col min="4104" max="4105" width="8.140625" style="74" customWidth="1"/>
    <col min="4106" max="4106" width="9.5703125" style="74" customWidth="1"/>
    <col min="4107" max="4108" width="8.140625" style="74" customWidth="1"/>
    <col min="4109" max="4109" width="8.42578125" style="74" customWidth="1"/>
    <col min="4110" max="4110" width="8.140625" style="74" customWidth="1"/>
    <col min="4111" max="4111" width="12.42578125" style="74" customWidth="1"/>
    <col min="4112" max="4352" width="8.42578125" style="74"/>
    <col min="4353" max="4353" width="9.5703125" style="74" customWidth="1"/>
    <col min="4354" max="4354" width="26.5703125" style="74" customWidth="1"/>
    <col min="4355" max="4355" width="9.5703125" style="74" customWidth="1"/>
    <col min="4356" max="4358" width="11" style="74" customWidth="1"/>
    <col min="4359" max="4359" width="13.5703125" style="74" customWidth="1"/>
    <col min="4360" max="4361" width="8.140625" style="74" customWidth="1"/>
    <col min="4362" max="4362" width="9.5703125" style="74" customWidth="1"/>
    <col min="4363" max="4364" width="8.140625" style="74" customWidth="1"/>
    <col min="4365" max="4365" width="8.42578125" style="74" customWidth="1"/>
    <col min="4366" max="4366" width="8.140625" style="74" customWidth="1"/>
    <col min="4367" max="4367" width="12.42578125" style="74" customWidth="1"/>
    <col min="4368" max="4608" width="8.42578125" style="74"/>
    <col min="4609" max="4609" width="9.5703125" style="74" customWidth="1"/>
    <col min="4610" max="4610" width="26.5703125" style="74" customWidth="1"/>
    <col min="4611" max="4611" width="9.5703125" style="74" customWidth="1"/>
    <col min="4612" max="4614" width="11" style="74" customWidth="1"/>
    <col min="4615" max="4615" width="13.5703125" style="74" customWidth="1"/>
    <col min="4616" max="4617" width="8.140625" style="74" customWidth="1"/>
    <col min="4618" max="4618" width="9.5703125" style="74" customWidth="1"/>
    <col min="4619" max="4620" width="8.140625" style="74" customWidth="1"/>
    <col min="4621" max="4621" width="8.42578125" style="74" customWidth="1"/>
    <col min="4622" max="4622" width="8.140625" style="74" customWidth="1"/>
    <col min="4623" max="4623" width="12.42578125" style="74" customWidth="1"/>
    <col min="4624" max="4864" width="8.42578125" style="74"/>
    <col min="4865" max="4865" width="9.5703125" style="74" customWidth="1"/>
    <col min="4866" max="4866" width="26.5703125" style="74" customWidth="1"/>
    <col min="4867" max="4867" width="9.5703125" style="74" customWidth="1"/>
    <col min="4868" max="4870" width="11" style="74" customWidth="1"/>
    <col min="4871" max="4871" width="13.5703125" style="74" customWidth="1"/>
    <col min="4872" max="4873" width="8.140625" style="74" customWidth="1"/>
    <col min="4874" max="4874" width="9.5703125" style="74" customWidth="1"/>
    <col min="4875" max="4876" width="8.140625" style="74" customWidth="1"/>
    <col min="4877" max="4877" width="8.42578125" style="74" customWidth="1"/>
    <col min="4878" max="4878" width="8.140625" style="74" customWidth="1"/>
    <col min="4879" max="4879" width="12.42578125" style="74" customWidth="1"/>
    <col min="4880" max="5120" width="8.42578125" style="74"/>
    <col min="5121" max="5121" width="9.5703125" style="74" customWidth="1"/>
    <col min="5122" max="5122" width="26.5703125" style="74" customWidth="1"/>
    <col min="5123" max="5123" width="9.5703125" style="74" customWidth="1"/>
    <col min="5124" max="5126" width="11" style="74" customWidth="1"/>
    <col min="5127" max="5127" width="13.5703125" style="74" customWidth="1"/>
    <col min="5128" max="5129" width="8.140625" style="74" customWidth="1"/>
    <col min="5130" max="5130" width="9.5703125" style="74" customWidth="1"/>
    <col min="5131" max="5132" width="8.140625" style="74" customWidth="1"/>
    <col min="5133" max="5133" width="8.42578125" style="74" customWidth="1"/>
    <col min="5134" max="5134" width="8.140625" style="74" customWidth="1"/>
    <col min="5135" max="5135" width="12.42578125" style="74" customWidth="1"/>
    <col min="5136" max="5376" width="8.42578125" style="74"/>
    <col min="5377" max="5377" width="9.5703125" style="74" customWidth="1"/>
    <col min="5378" max="5378" width="26.5703125" style="74" customWidth="1"/>
    <col min="5379" max="5379" width="9.5703125" style="74" customWidth="1"/>
    <col min="5380" max="5382" width="11" style="74" customWidth="1"/>
    <col min="5383" max="5383" width="13.5703125" style="74" customWidth="1"/>
    <col min="5384" max="5385" width="8.140625" style="74" customWidth="1"/>
    <col min="5386" max="5386" width="9.5703125" style="74" customWidth="1"/>
    <col min="5387" max="5388" width="8.140625" style="74" customWidth="1"/>
    <col min="5389" max="5389" width="8.42578125" style="74" customWidth="1"/>
    <col min="5390" max="5390" width="8.140625" style="74" customWidth="1"/>
    <col min="5391" max="5391" width="12.42578125" style="74" customWidth="1"/>
    <col min="5392" max="5632" width="8.42578125" style="74"/>
    <col min="5633" max="5633" width="9.5703125" style="74" customWidth="1"/>
    <col min="5634" max="5634" width="26.5703125" style="74" customWidth="1"/>
    <col min="5635" max="5635" width="9.5703125" style="74" customWidth="1"/>
    <col min="5636" max="5638" width="11" style="74" customWidth="1"/>
    <col min="5639" max="5639" width="13.5703125" style="74" customWidth="1"/>
    <col min="5640" max="5641" width="8.140625" style="74" customWidth="1"/>
    <col min="5642" max="5642" width="9.5703125" style="74" customWidth="1"/>
    <col min="5643" max="5644" width="8.140625" style="74" customWidth="1"/>
    <col min="5645" max="5645" width="8.42578125" style="74" customWidth="1"/>
    <col min="5646" max="5646" width="8.140625" style="74" customWidth="1"/>
    <col min="5647" max="5647" width="12.42578125" style="74" customWidth="1"/>
    <col min="5648" max="5888" width="8.42578125" style="74"/>
    <col min="5889" max="5889" width="9.5703125" style="74" customWidth="1"/>
    <col min="5890" max="5890" width="26.5703125" style="74" customWidth="1"/>
    <col min="5891" max="5891" width="9.5703125" style="74" customWidth="1"/>
    <col min="5892" max="5894" width="11" style="74" customWidth="1"/>
    <col min="5895" max="5895" width="13.5703125" style="74" customWidth="1"/>
    <col min="5896" max="5897" width="8.140625" style="74" customWidth="1"/>
    <col min="5898" max="5898" width="9.5703125" style="74" customWidth="1"/>
    <col min="5899" max="5900" width="8.140625" style="74" customWidth="1"/>
    <col min="5901" max="5901" width="8.42578125" style="74" customWidth="1"/>
    <col min="5902" max="5902" width="8.140625" style="74" customWidth="1"/>
    <col min="5903" max="5903" width="12.42578125" style="74" customWidth="1"/>
    <col min="5904" max="6144" width="8.42578125" style="74"/>
    <col min="6145" max="6145" width="9.5703125" style="74" customWidth="1"/>
    <col min="6146" max="6146" width="26.5703125" style="74" customWidth="1"/>
    <col min="6147" max="6147" width="9.5703125" style="74" customWidth="1"/>
    <col min="6148" max="6150" width="11" style="74" customWidth="1"/>
    <col min="6151" max="6151" width="13.5703125" style="74" customWidth="1"/>
    <col min="6152" max="6153" width="8.140625" style="74" customWidth="1"/>
    <col min="6154" max="6154" width="9.5703125" style="74" customWidth="1"/>
    <col min="6155" max="6156" width="8.140625" style="74" customWidth="1"/>
    <col min="6157" max="6157" width="8.42578125" style="74" customWidth="1"/>
    <col min="6158" max="6158" width="8.140625" style="74" customWidth="1"/>
    <col min="6159" max="6159" width="12.42578125" style="74" customWidth="1"/>
    <col min="6160" max="6400" width="8.42578125" style="74"/>
    <col min="6401" max="6401" width="9.5703125" style="74" customWidth="1"/>
    <col min="6402" max="6402" width="26.5703125" style="74" customWidth="1"/>
    <col min="6403" max="6403" width="9.5703125" style="74" customWidth="1"/>
    <col min="6404" max="6406" width="11" style="74" customWidth="1"/>
    <col min="6407" max="6407" width="13.5703125" style="74" customWidth="1"/>
    <col min="6408" max="6409" width="8.140625" style="74" customWidth="1"/>
    <col min="6410" max="6410" width="9.5703125" style="74" customWidth="1"/>
    <col min="6411" max="6412" width="8.140625" style="74" customWidth="1"/>
    <col min="6413" max="6413" width="8.42578125" style="74" customWidth="1"/>
    <col min="6414" max="6414" width="8.140625" style="74" customWidth="1"/>
    <col min="6415" max="6415" width="12.42578125" style="74" customWidth="1"/>
    <col min="6416" max="6656" width="8.42578125" style="74"/>
    <col min="6657" max="6657" width="9.5703125" style="74" customWidth="1"/>
    <col min="6658" max="6658" width="26.5703125" style="74" customWidth="1"/>
    <col min="6659" max="6659" width="9.5703125" style="74" customWidth="1"/>
    <col min="6660" max="6662" width="11" style="74" customWidth="1"/>
    <col min="6663" max="6663" width="13.5703125" style="74" customWidth="1"/>
    <col min="6664" max="6665" width="8.140625" style="74" customWidth="1"/>
    <col min="6666" max="6666" width="9.5703125" style="74" customWidth="1"/>
    <col min="6667" max="6668" width="8.140625" style="74" customWidth="1"/>
    <col min="6669" max="6669" width="8.42578125" style="74" customWidth="1"/>
    <col min="6670" max="6670" width="8.140625" style="74" customWidth="1"/>
    <col min="6671" max="6671" width="12.42578125" style="74" customWidth="1"/>
    <col min="6672" max="6912" width="8.42578125" style="74"/>
    <col min="6913" max="6913" width="9.5703125" style="74" customWidth="1"/>
    <col min="6914" max="6914" width="26.5703125" style="74" customWidth="1"/>
    <col min="6915" max="6915" width="9.5703125" style="74" customWidth="1"/>
    <col min="6916" max="6918" width="11" style="74" customWidth="1"/>
    <col min="6919" max="6919" width="13.5703125" style="74" customWidth="1"/>
    <col min="6920" max="6921" width="8.140625" style="74" customWidth="1"/>
    <col min="6922" max="6922" width="9.5703125" style="74" customWidth="1"/>
    <col min="6923" max="6924" width="8.140625" style="74" customWidth="1"/>
    <col min="6925" max="6925" width="8.42578125" style="74" customWidth="1"/>
    <col min="6926" max="6926" width="8.140625" style="74" customWidth="1"/>
    <col min="6927" max="6927" width="12.42578125" style="74" customWidth="1"/>
    <col min="6928" max="7168" width="8.42578125" style="74"/>
    <col min="7169" max="7169" width="9.5703125" style="74" customWidth="1"/>
    <col min="7170" max="7170" width="26.5703125" style="74" customWidth="1"/>
    <col min="7171" max="7171" width="9.5703125" style="74" customWidth="1"/>
    <col min="7172" max="7174" width="11" style="74" customWidth="1"/>
    <col min="7175" max="7175" width="13.5703125" style="74" customWidth="1"/>
    <col min="7176" max="7177" width="8.140625" style="74" customWidth="1"/>
    <col min="7178" max="7178" width="9.5703125" style="74" customWidth="1"/>
    <col min="7179" max="7180" width="8.140625" style="74" customWidth="1"/>
    <col min="7181" max="7181" width="8.42578125" style="74" customWidth="1"/>
    <col min="7182" max="7182" width="8.140625" style="74" customWidth="1"/>
    <col min="7183" max="7183" width="12.42578125" style="74" customWidth="1"/>
    <col min="7184" max="7424" width="8.42578125" style="74"/>
    <col min="7425" max="7425" width="9.5703125" style="74" customWidth="1"/>
    <col min="7426" max="7426" width="26.5703125" style="74" customWidth="1"/>
    <col min="7427" max="7427" width="9.5703125" style="74" customWidth="1"/>
    <col min="7428" max="7430" width="11" style="74" customWidth="1"/>
    <col min="7431" max="7431" width="13.5703125" style="74" customWidth="1"/>
    <col min="7432" max="7433" width="8.140625" style="74" customWidth="1"/>
    <col min="7434" max="7434" width="9.5703125" style="74" customWidth="1"/>
    <col min="7435" max="7436" width="8.140625" style="74" customWidth="1"/>
    <col min="7437" max="7437" width="8.42578125" style="74" customWidth="1"/>
    <col min="7438" max="7438" width="8.140625" style="74" customWidth="1"/>
    <col min="7439" max="7439" width="12.42578125" style="74" customWidth="1"/>
    <col min="7440" max="7680" width="8.42578125" style="74"/>
    <col min="7681" max="7681" width="9.5703125" style="74" customWidth="1"/>
    <col min="7682" max="7682" width="26.5703125" style="74" customWidth="1"/>
    <col min="7683" max="7683" width="9.5703125" style="74" customWidth="1"/>
    <col min="7684" max="7686" width="11" style="74" customWidth="1"/>
    <col min="7687" max="7687" width="13.5703125" style="74" customWidth="1"/>
    <col min="7688" max="7689" width="8.140625" style="74" customWidth="1"/>
    <col min="7690" max="7690" width="9.5703125" style="74" customWidth="1"/>
    <col min="7691" max="7692" width="8.140625" style="74" customWidth="1"/>
    <col min="7693" max="7693" width="8.42578125" style="74" customWidth="1"/>
    <col min="7694" max="7694" width="8.140625" style="74" customWidth="1"/>
    <col min="7695" max="7695" width="12.42578125" style="74" customWidth="1"/>
    <col min="7696" max="7936" width="8.42578125" style="74"/>
    <col min="7937" max="7937" width="9.5703125" style="74" customWidth="1"/>
    <col min="7938" max="7938" width="26.5703125" style="74" customWidth="1"/>
    <col min="7939" max="7939" width="9.5703125" style="74" customWidth="1"/>
    <col min="7940" max="7942" width="11" style="74" customWidth="1"/>
    <col min="7943" max="7943" width="13.5703125" style="74" customWidth="1"/>
    <col min="7944" max="7945" width="8.140625" style="74" customWidth="1"/>
    <col min="7946" max="7946" width="9.5703125" style="74" customWidth="1"/>
    <col min="7947" max="7948" width="8.140625" style="74" customWidth="1"/>
    <col min="7949" max="7949" width="8.42578125" style="74" customWidth="1"/>
    <col min="7950" max="7950" width="8.140625" style="74" customWidth="1"/>
    <col min="7951" max="7951" width="12.42578125" style="74" customWidth="1"/>
    <col min="7952" max="8192" width="8.42578125" style="74"/>
    <col min="8193" max="8193" width="9.5703125" style="74" customWidth="1"/>
    <col min="8194" max="8194" width="26.5703125" style="74" customWidth="1"/>
    <col min="8195" max="8195" width="9.5703125" style="74" customWidth="1"/>
    <col min="8196" max="8198" width="11" style="74" customWidth="1"/>
    <col min="8199" max="8199" width="13.5703125" style="74" customWidth="1"/>
    <col min="8200" max="8201" width="8.140625" style="74" customWidth="1"/>
    <col min="8202" max="8202" width="9.5703125" style="74" customWidth="1"/>
    <col min="8203" max="8204" width="8.140625" style="74" customWidth="1"/>
    <col min="8205" max="8205" width="8.42578125" style="74" customWidth="1"/>
    <col min="8206" max="8206" width="8.140625" style="74" customWidth="1"/>
    <col min="8207" max="8207" width="12.42578125" style="74" customWidth="1"/>
    <col min="8208" max="8448" width="8.42578125" style="74"/>
    <col min="8449" max="8449" width="9.5703125" style="74" customWidth="1"/>
    <col min="8450" max="8450" width="26.5703125" style="74" customWidth="1"/>
    <col min="8451" max="8451" width="9.5703125" style="74" customWidth="1"/>
    <col min="8452" max="8454" width="11" style="74" customWidth="1"/>
    <col min="8455" max="8455" width="13.5703125" style="74" customWidth="1"/>
    <col min="8456" max="8457" width="8.140625" style="74" customWidth="1"/>
    <col min="8458" max="8458" width="9.5703125" style="74" customWidth="1"/>
    <col min="8459" max="8460" width="8.140625" style="74" customWidth="1"/>
    <col min="8461" max="8461" width="8.42578125" style="74" customWidth="1"/>
    <col min="8462" max="8462" width="8.140625" style="74" customWidth="1"/>
    <col min="8463" max="8463" width="12.42578125" style="74" customWidth="1"/>
    <col min="8464" max="8704" width="8.42578125" style="74"/>
    <col min="8705" max="8705" width="9.5703125" style="74" customWidth="1"/>
    <col min="8706" max="8706" width="26.5703125" style="74" customWidth="1"/>
    <col min="8707" max="8707" width="9.5703125" style="74" customWidth="1"/>
    <col min="8708" max="8710" width="11" style="74" customWidth="1"/>
    <col min="8711" max="8711" width="13.5703125" style="74" customWidth="1"/>
    <col min="8712" max="8713" width="8.140625" style="74" customWidth="1"/>
    <col min="8714" max="8714" width="9.5703125" style="74" customWidth="1"/>
    <col min="8715" max="8716" width="8.140625" style="74" customWidth="1"/>
    <col min="8717" max="8717" width="8.42578125" style="74" customWidth="1"/>
    <col min="8718" max="8718" width="8.140625" style="74" customWidth="1"/>
    <col min="8719" max="8719" width="12.42578125" style="74" customWidth="1"/>
    <col min="8720" max="8960" width="8.42578125" style="74"/>
    <col min="8961" max="8961" width="9.5703125" style="74" customWidth="1"/>
    <col min="8962" max="8962" width="26.5703125" style="74" customWidth="1"/>
    <col min="8963" max="8963" width="9.5703125" style="74" customWidth="1"/>
    <col min="8964" max="8966" width="11" style="74" customWidth="1"/>
    <col min="8967" max="8967" width="13.5703125" style="74" customWidth="1"/>
    <col min="8968" max="8969" width="8.140625" style="74" customWidth="1"/>
    <col min="8970" max="8970" width="9.5703125" style="74" customWidth="1"/>
    <col min="8971" max="8972" width="8.140625" style="74" customWidth="1"/>
    <col min="8973" max="8973" width="8.42578125" style="74" customWidth="1"/>
    <col min="8974" max="8974" width="8.140625" style="74" customWidth="1"/>
    <col min="8975" max="8975" width="12.42578125" style="74" customWidth="1"/>
    <col min="8976" max="9216" width="8.42578125" style="74"/>
    <col min="9217" max="9217" width="9.5703125" style="74" customWidth="1"/>
    <col min="9218" max="9218" width="26.5703125" style="74" customWidth="1"/>
    <col min="9219" max="9219" width="9.5703125" style="74" customWidth="1"/>
    <col min="9220" max="9222" width="11" style="74" customWidth="1"/>
    <col min="9223" max="9223" width="13.5703125" style="74" customWidth="1"/>
    <col min="9224" max="9225" width="8.140625" style="74" customWidth="1"/>
    <col min="9226" max="9226" width="9.5703125" style="74" customWidth="1"/>
    <col min="9227" max="9228" width="8.140625" style="74" customWidth="1"/>
    <col min="9229" max="9229" width="8.42578125" style="74" customWidth="1"/>
    <col min="9230" max="9230" width="8.140625" style="74" customWidth="1"/>
    <col min="9231" max="9231" width="12.42578125" style="74" customWidth="1"/>
    <col min="9232" max="9472" width="8.42578125" style="74"/>
    <col min="9473" max="9473" width="9.5703125" style="74" customWidth="1"/>
    <col min="9474" max="9474" width="26.5703125" style="74" customWidth="1"/>
    <col min="9475" max="9475" width="9.5703125" style="74" customWidth="1"/>
    <col min="9476" max="9478" width="11" style="74" customWidth="1"/>
    <col min="9479" max="9479" width="13.5703125" style="74" customWidth="1"/>
    <col min="9480" max="9481" width="8.140625" style="74" customWidth="1"/>
    <col min="9482" max="9482" width="9.5703125" style="74" customWidth="1"/>
    <col min="9483" max="9484" width="8.140625" style="74" customWidth="1"/>
    <col min="9485" max="9485" width="8.42578125" style="74" customWidth="1"/>
    <col min="9486" max="9486" width="8.140625" style="74" customWidth="1"/>
    <col min="9487" max="9487" width="12.42578125" style="74" customWidth="1"/>
    <col min="9488" max="9728" width="8.42578125" style="74"/>
    <col min="9729" max="9729" width="9.5703125" style="74" customWidth="1"/>
    <col min="9730" max="9730" width="26.5703125" style="74" customWidth="1"/>
    <col min="9731" max="9731" width="9.5703125" style="74" customWidth="1"/>
    <col min="9732" max="9734" width="11" style="74" customWidth="1"/>
    <col min="9735" max="9735" width="13.5703125" style="74" customWidth="1"/>
    <col min="9736" max="9737" width="8.140625" style="74" customWidth="1"/>
    <col min="9738" max="9738" width="9.5703125" style="74" customWidth="1"/>
    <col min="9739" max="9740" width="8.140625" style="74" customWidth="1"/>
    <col min="9741" max="9741" width="8.42578125" style="74" customWidth="1"/>
    <col min="9742" max="9742" width="8.140625" style="74" customWidth="1"/>
    <col min="9743" max="9743" width="12.42578125" style="74" customWidth="1"/>
    <col min="9744" max="9984" width="8.42578125" style="74"/>
    <col min="9985" max="9985" width="9.5703125" style="74" customWidth="1"/>
    <col min="9986" max="9986" width="26.5703125" style="74" customWidth="1"/>
    <col min="9987" max="9987" width="9.5703125" style="74" customWidth="1"/>
    <col min="9988" max="9990" width="11" style="74" customWidth="1"/>
    <col min="9991" max="9991" width="13.5703125" style="74" customWidth="1"/>
    <col min="9992" max="9993" width="8.140625" style="74" customWidth="1"/>
    <col min="9994" max="9994" width="9.5703125" style="74" customWidth="1"/>
    <col min="9995" max="9996" width="8.140625" style="74" customWidth="1"/>
    <col min="9997" max="9997" width="8.42578125" style="74" customWidth="1"/>
    <col min="9998" max="9998" width="8.140625" style="74" customWidth="1"/>
    <col min="9999" max="9999" width="12.42578125" style="74" customWidth="1"/>
    <col min="10000" max="10240" width="8.42578125" style="74"/>
    <col min="10241" max="10241" width="9.5703125" style="74" customWidth="1"/>
    <col min="10242" max="10242" width="26.5703125" style="74" customWidth="1"/>
    <col min="10243" max="10243" width="9.5703125" style="74" customWidth="1"/>
    <col min="10244" max="10246" width="11" style="74" customWidth="1"/>
    <col min="10247" max="10247" width="13.5703125" style="74" customWidth="1"/>
    <col min="10248" max="10249" width="8.140625" style="74" customWidth="1"/>
    <col min="10250" max="10250" width="9.5703125" style="74" customWidth="1"/>
    <col min="10251" max="10252" width="8.140625" style="74" customWidth="1"/>
    <col min="10253" max="10253" width="8.42578125" style="74" customWidth="1"/>
    <col min="10254" max="10254" width="8.140625" style="74" customWidth="1"/>
    <col min="10255" max="10255" width="12.42578125" style="74" customWidth="1"/>
    <col min="10256" max="10496" width="8.42578125" style="74"/>
    <col min="10497" max="10497" width="9.5703125" style="74" customWidth="1"/>
    <col min="10498" max="10498" width="26.5703125" style="74" customWidth="1"/>
    <col min="10499" max="10499" width="9.5703125" style="74" customWidth="1"/>
    <col min="10500" max="10502" width="11" style="74" customWidth="1"/>
    <col min="10503" max="10503" width="13.5703125" style="74" customWidth="1"/>
    <col min="10504" max="10505" width="8.140625" style="74" customWidth="1"/>
    <col min="10506" max="10506" width="9.5703125" style="74" customWidth="1"/>
    <col min="10507" max="10508" width="8.140625" style="74" customWidth="1"/>
    <col min="10509" max="10509" width="8.42578125" style="74" customWidth="1"/>
    <col min="10510" max="10510" width="8.140625" style="74" customWidth="1"/>
    <col min="10511" max="10511" width="12.42578125" style="74" customWidth="1"/>
    <col min="10512" max="10752" width="8.42578125" style="74"/>
    <col min="10753" max="10753" width="9.5703125" style="74" customWidth="1"/>
    <col min="10754" max="10754" width="26.5703125" style="74" customWidth="1"/>
    <col min="10755" max="10755" width="9.5703125" style="74" customWidth="1"/>
    <col min="10756" max="10758" width="11" style="74" customWidth="1"/>
    <col min="10759" max="10759" width="13.5703125" style="74" customWidth="1"/>
    <col min="10760" max="10761" width="8.140625" style="74" customWidth="1"/>
    <col min="10762" max="10762" width="9.5703125" style="74" customWidth="1"/>
    <col min="10763" max="10764" width="8.140625" style="74" customWidth="1"/>
    <col min="10765" max="10765" width="8.42578125" style="74" customWidth="1"/>
    <col min="10766" max="10766" width="8.140625" style="74" customWidth="1"/>
    <col min="10767" max="10767" width="12.42578125" style="74" customWidth="1"/>
    <col min="10768" max="11008" width="8.42578125" style="74"/>
    <col min="11009" max="11009" width="9.5703125" style="74" customWidth="1"/>
    <col min="11010" max="11010" width="26.5703125" style="74" customWidth="1"/>
    <col min="11011" max="11011" width="9.5703125" style="74" customWidth="1"/>
    <col min="11012" max="11014" width="11" style="74" customWidth="1"/>
    <col min="11015" max="11015" width="13.5703125" style="74" customWidth="1"/>
    <col min="11016" max="11017" width="8.140625" style="74" customWidth="1"/>
    <col min="11018" max="11018" width="9.5703125" style="74" customWidth="1"/>
    <col min="11019" max="11020" width="8.140625" style="74" customWidth="1"/>
    <col min="11021" max="11021" width="8.42578125" style="74" customWidth="1"/>
    <col min="11022" max="11022" width="8.140625" style="74" customWidth="1"/>
    <col min="11023" max="11023" width="12.42578125" style="74" customWidth="1"/>
    <col min="11024" max="11264" width="8.42578125" style="74"/>
    <col min="11265" max="11265" width="9.5703125" style="74" customWidth="1"/>
    <col min="11266" max="11266" width="26.5703125" style="74" customWidth="1"/>
    <col min="11267" max="11267" width="9.5703125" style="74" customWidth="1"/>
    <col min="11268" max="11270" width="11" style="74" customWidth="1"/>
    <col min="11271" max="11271" width="13.5703125" style="74" customWidth="1"/>
    <col min="11272" max="11273" width="8.140625" style="74" customWidth="1"/>
    <col min="11274" max="11274" width="9.5703125" style="74" customWidth="1"/>
    <col min="11275" max="11276" width="8.140625" style="74" customWidth="1"/>
    <col min="11277" max="11277" width="8.42578125" style="74" customWidth="1"/>
    <col min="11278" max="11278" width="8.140625" style="74" customWidth="1"/>
    <col min="11279" max="11279" width="12.42578125" style="74" customWidth="1"/>
    <col min="11280" max="11520" width="8.42578125" style="74"/>
    <col min="11521" max="11521" width="9.5703125" style="74" customWidth="1"/>
    <col min="11522" max="11522" width="26.5703125" style="74" customWidth="1"/>
    <col min="11523" max="11523" width="9.5703125" style="74" customWidth="1"/>
    <col min="11524" max="11526" width="11" style="74" customWidth="1"/>
    <col min="11527" max="11527" width="13.5703125" style="74" customWidth="1"/>
    <col min="11528" max="11529" width="8.140625" style="74" customWidth="1"/>
    <col min="11530" max="11530" width="9.5703125" style="74" customWidth="1"/>
    <col min="11531" max="11532" width="8.140625" style="74" customWidth="1"/>
    <col min="11533" max="11533" width="8.42578125" style="74" customWidth="1"/>
    <col min="11534" max="11534" width="8.140625" style="74" customWidth="1"/>
    <col min="11535" max="11535" width="12.42578125" style="74" customWidth="1"/>
    <col min="11536" max="11776" width="8.42578125" style="74"/>
    <col min="11777" max="11777" width="9.5703125" style="74" customWidth="1"/>
    <col min="11778" max="11778" width="26.5703125" style="74" customWidth="1"/>
    <col min="11779" max="11779" width="9.5703125" style="74" customWidth="1"/>
    <col min="11780" max="11782" width="11" style="74" customWidth="1"/>
    <col min="11783" max="11783" width="13.5703125" style="74" customWidth="1"/>
    <col min="11784" max="11785" width="8.140625" style="74" customWidth="1"/>
    <col min="11786" max="11786" width="9.5703125" style="74" customWidth="1"/>
    <col min="11787" max="11788" width="8.140625" style="74" customWidth="1"/>
    <col min="11789" max="11789" width="8.42578125" style="74" customWidth="1"/>
    <col min="11790" max="11790" width="8.140625" style="74" customWidth="1"/>
    <col min="11791" max="11791" width="12.42578125" style="74" customWidth="1"/>
    <col min="11792" max="12032" width="8.42578125" style="74"/>
    <col min="12033" max="12033" width="9.5703125" style="74" customWidth="1"/>
    <col min="12034" max="12034" width="26.5703125" style="74" customWidth="1"/>
    <col min="12035" max="12035" width="9.5703125" style="74" customWidth="1"/>
    <col min="12036" max="12038" width="11" style="74" customWidth="1"/>
    <col min="12039" max="12039" width="13.5703125" style="74" customWidth="1"/>
    <col min="12040" max="12041" width="8.140625" style="74" customWidth="1"/>
    <col min="12042" max="12042" width="9.5703125" style="74" customWidth="1"/>
    <col min="12043" max="12044" width="8.140625" style="74" customWidth="1"/>
    <col min="12045" max="12045" width="8.42578125" style="74" customWidth="1"/>
    <col min="12046" max="12046" width="8.140625" style="74" customWidth="1"/>
    <col min="12047" max="12047" width="12.42578125" style="74" customWidth="1"/>
    <col min="12048" max="12288" width="8.42578125" style="74"/>
    <col min="12289" max="12289" width="9.5703125" style="74" customWidth="1"/>
    <col min="12290" max="12290" width="26.5703125" style="74" customWidth="1"/>
    <col min="12291" max="12291" width="9.5703125" style="74" customWidth="1"/>
    <col min="12292" max="12294" width="11" style="74" customWidth="1"/>
    <col min="12295" max="12295" width="13.5703125" style="74" customWidth="1"/>
    <col min="12296" max="12297" width="8.140625" style="74" customWidth="1"/>
    <col min="12298" max="12298" width="9.5703125" style="74" customWidth="1"/>
    <col min="12299" max="12300" width="8.140625" style="74" customWidth="1"/>
    <col min="12301" max="12301" width="8.42578125" style="74" customWidth="1"/>
    <col min="12302" max="12302" width="8.140625" style="74" customWidth="1"/>
    <col min="12303" max="12303" width="12.42578125" style="74" customWidth="1"/>
    <col min="12304" max="12544" width="8.42578125" style="74"/>
    <col min="12545" max="12545" width="9.5703125" style="74" customWidth="1"/>
    <col min="12546" max="12546" width="26.5703125" style="74" customWidth="1"/>
    <col min="12547" max="12547" width="9.5703125" style="74" customWidth="1"/>
    <col min="12548" max="12550" width="11" style="74" customWidth="1"/>
    <col min="12551" max="12551" width="13.5703125" style="74" customWidth="1"/>
    <col min="12552" max="12553" width="8.140625" style="74" customWidth="1"/>
    <col min="12554" max="12554" width="9.5703125" style="74" customWidth="1"/>
    <col min="12555" max="12556" width="8.140625" style="74" customWidth="1"/>
    <col min="12557" max="12557" width="8.42578125" style="74" customWidth="1"/>
    <col min="12558" max="12558" width="8.140625" style="74" customWidth="1"/>
    <col min="12559" max="12559" width="12.42578125" style="74" customWidth="1"/>
    <col min="12560" max="12800" width="8.42578125" style="74"/>
    <col min="12801" max="12801" width="9.5703125" style="74" customWidth="1"/>
    <col min="12802" max="12802" width="26.5703125" style="74" customWidth="1"/>
    <col min="12803" max="12803" width="9.5703125" style="74" customWidth="1"/>
    <col min="12804" max="12806" width="11" style="74" customWidth="1"/>
    <col min="12807" max="12807" width="13.5703125" style="74" customWidth="1"/>
    <col min="12808" max="12809" width="8.140625" style="74" customWidth="1"/>
    <col min="12810" max="12810" width="9.5703125" style="74" customWidth="1"/>
    <col min="12811" max="12812" width="8.140625" style="74" customWidth="1"/>
    <col min="12813" max="12813" width="8.42578125" style="74" customWidth="1"/>
    <col min="12814" max="12814" width="8.140625" style="74" customWidth="1"/>
    <col min="12815" max="12815" width="12.42578125" style="74" customWidth="1"/>
    <col min="12816" max="13056" width="8.42578125" style="74"/>
    <col min="13057" max="13057" width="9.5703125" style="74" customWidth="1"/>
    <col min="13058" max="13058" width="26.5703125" style="74" customWidth="1"/>
    <col min="13059" max="13059" width="9.5703125" style="74" customWidth="1"/>
    <col min="13060" max="13062" width="11" style="74" customWidth="1"/>
    <col min="13063" max="13063" width="13.5703125" style="74" customWidth="1"/>
    <col min="13064" max="13065" width="8.140625" style="74" customWidth="1"/>
    <col min="13066" max="13066" width="9.5703125" style="74" customWidth="1"/>
    <col min="13067" max="13068" width="8.140625" style="74" customWidth="1"/>
    <col min="13069" max="13069" width="8.42578125" style="74" customWidth="1"/>
    <col min="13070" max="13070" width="8.140625" style="74" customWidth="1"/>
    <col min="13071" max="13071" width="12.42578125" style="74" customWidth="1"/>
    <col min="13072" max="13312" width="8.42578125" style="74"/>
    <col min="13313" max="13313" width="9.5703125" style="74" customWidth="1"/>
    <col min="13314" max="13314" width="26.5703125" style="74" customWidth="1"/>
    <col min="13315" max="13315" width="9.5703125" style="74" customWidth="1"/>
    <col min="13316" max="13318" width="11" style="74" customWidth="1"/>
    <col min="13319" max="13319" width="13.5703125" style="74" customWidth="1"/>
    <col min="13320" max="13321" width="8.140625" style="74" customWidth="1"/>
    <col min="13322" max="13322" width="9.5703125" style="74" customWidth="1"/>
    <col min="13323" max="13324" width="8.140625" style="74" customWidth="1"/>
    <col min="13325" max="13325" width="8.42578125" style="74" customWidth="1"/>
    <col min="13326" max="13326" width="8.140625" style="74" customWidth="1"/>
    <col min="13327" max="13327" width="12.42578125" style="74" customWidth="1"/>
    <col min="13328" max="13568" width="8.42578125" style="74"/>
    <col min="13569" max="13569" width="9.5703125" style="74" customWidth="1"/>
    <col min="13570" max="13570" width="26.5703125" style="74" customWidth="1"/>
    <col min="13571" max="13571" width="9.5703125" style="74" customWidth="1"/>
    <col min="13572" max="13574" width="11" style="74" customWidth="1"/>
    <col min="13575" max="13575" width="13.5703125" style="74" customWidth="1"/>
    <col min="13576" max="13577" width="8.140625" style="74" customWidth="1"/>
    <col min="13578" max="13578" width="9.5703125" style="74" customWidth="1"/>
    <col min="13579" max="13580" width="8.140625" style="74" customWidth="1"/>
    <col min="13581" max="13581" width="8.42578125" style="74" customWidth="1"/>
    <col min="13582" max="13582" width="8.140625" style="74" customWidth="1"/>
    <col min="13583" max="13583" width="12.42578125" style="74" customWidth="1"/>
    <col min="13584" max="13824" width="8.42578125" style="74"/>
    <col min="13825" max="13825" width="9.5703125" style="74" customWidth="1"/>
    <col min="13826" max="13826" width="26.5703125" style="74" customWidth="1"/>
    <col min="13827" max="13827" width="9.5703125" style="74" customWidth="1"/>
    <col min="13828" max="13830" width="11" style="74" customWidth="1"/>
    <col min="13831" max="13831" width="13.5703125" style="74" customWidth="1"/>
    <col min="13832" max="13833" width="8.140625" style="74" customWidth="1"/>
    <col min="13834" max="13834" width="9.5703125" style="74" customWidth="1"/>
    <col min="13835" max="13836" width="8.140625" style="74" customWidth="1"/>
    <col min="13837" max="13837" width="8.42578125" style="74" customWidth="1"/>
    <col min="13838" max="13838" width="8.140625" style="74" customWidth="1"/>
    <col min="13839" max="13839" width="12.42578125" style="74" customWidth="1"/>
    <col min="13840" max="14080" width="8.42578125" style="74"/>
    <col min="14081" max="14081" width="9.5703125" style="74" customWidth="1"/>
    <col min="14082" max="14082" width="26.5703125" style="74" customWidth="1"/>
    <col min="14083" max="14083" width="9.5703125" style="74" customWidth="1"/>
    <col min="14084" max="14086" width="11" style="74" customWidth="1"/>
    <col min="14087" max="14087" width="13.5703125" style="74" customWidth="1"/>
    <col min="14088" max="14089" width="8.140625" style="74" customWidth="1"/>
    <col min="14090" max="14090" width="9.5703125" style="74" customWidth="1"/>
    <col min="14091" max="14092" width="8.140625" style="74" customWidth="1"/>
    <col min="14093" max="14093" width="8.42578125" style="74" customWidth="1"/>
    <col min="14094" max="14094" width="8.140625" style="74" customWidth="1"/>
    <col min="14095" max="14095" width="12.42578125" style="74" customWidth="1"/>
    <col min="14096" max="14336" width="8.42578125" style="74"/>
    <col min="14337" max="14337" width="9.5703125" style="74" customWidth="1"/>
    <col min="14338" max="14338" width="26.5703125" style="74" customWidth="1"/>
    <col min="14339" max="14339" width="9.5703125" style="74" customWidth="1"/>
    <col min="14340" max="14342" width="11" style="74" customWidth="1"/>
    <col min="14343" max="14343" width="13.5703125" style="74" customWidth="1"/>
    <col min="14344" max="14345" width="8.140625" style="74" customWidth="1"/>
    <col min="14346" max="14346" width="9.5703125" style="74" customWidth="1"/>
    <col min="14347" max="14348" width="8.140625" style="74" customWidth="1"/>
    <col min="14349" max="14349" width="8.42578125" style="74" customWidth="1"/>
    <col min="14350" max="14350" width="8.140625" style="74" customWidth="1"/>
    <col min="14351" max="14351" width="12.42578125" style="74" customWidth="1"/>
    <col min="14352" max="14592" width="8.42578125" style="74"/>
    <col min="14593" max="14593" width="9.5703125" style="74" customWidth="1"/>
    <col min="14594" max="14594" width="26.5703125" style="74" customWidth="1"/>
    <col min="14595" max="14595" width="9.5703125" style="74" customWidth="1"/>
    <col min="14596" max="14598" width="11" style="74" customWidth="1"/>
    <col min="14599" max="14599" width="13.5703125" style="74" customWidth="1"/>
    <col min="14600" max="14601" width="8.140625" style="74" customWidth="1"/>
    <col min="14602" max="14602" width="9.5703125" style="74" customWidth="1"/>
    <col min="14603" max="14604" width="8.140625" style="74" customWidth="1"/>
    <col min="14605" max="14605" width="8.42578125" style="74" customWidth="1"/>
    <col min="14606" max="14606" width="8.140625" style="74" customWidth="1"/>
    <col min="14607" max="14607" width="12.42578125" style="74" customWidth="1"/>
    <col min="14608" max="14848" width="8.42578125" style="74"/>
    <col min="14849" max="14849" width="9.5703125" style="74" customWidth="1"/>
    <col min="14850" max="14850" width="26.5703125" style="74" customWidth="1"/>
    <col min="14851" max="14851" width="9.5703125" style="74" customWidth="1"/>
    <col min="14852" max="14854" width="11" style="74" customWidth="1"/>
    <col min="14855" max="14855" width="13.5703125" style="74" customWidth="1"/>
    <col min="14856" max="14857" width="8.140625" style="74" customWidth="1"/>
    <col min="14858" max="14858" width="9.5703125" style="74" customWidth="1"/>
    <col min="14859" max="14860" width="8.140625" style="74" customWidth="1"/>
    <col min="14861" max="14861" width="8.42578125" style="74" customWidth="1"/>
    <col min="14862" max="14862" width="8.140625" style="74" customWidth="1"/>
    <col min="14863" max="14863" width="12.42578125" style="74" customWidth="1"/>
    <col min="14864" max="15104" width="8.42578125" style="74"/>
    <col min="15105" max="15105" width="9.5703125" style="74" customWidth="1"/>
    <col min="15106" max="15106" width="26.5703125" style="74" customWidth="1"/>
    <col min="15107" max="15107" width="9.5703125" style="74" customWidth="1"/>
    <col min="15108" max="15110" width="11" style="74" customWidth="1"/>
    <col min="15111" max="15111" width="13.5703125" style="74" customWidth="1"/>
    <col min="15112" max="15113" width="8.140625" style="74" customWidth="1"/>
    <col min="15114" max="15114" width="9.5703125" style="74" customWidth="1"/>
    <col min="15115" max="15116" width="8.140625" style="74" customWidth="1"/>
    <col min="15117" max="15117" width="8.42578125" style="74" customWidth="1"/>
    <col min="15118" max="15118" width="8.140625" style="74" customWidth="1"/>
    <col min="15119" max="15119" width="12.42578125" style="74" customWidth="1"/>
    <col min="15120" max="15360" width="8.42578125" style="74"/>
    <col min="15361" max="15361" width="9.5703125" style="74" customWidth="1"/>
    <col min="15362" max="15362" width="26.5703125" style="74" customWidth="1"/>
    <col min="15363" max="15363" width="9.5703125" style="74" customWidth="1"/>
    <col min="15364" max="15366" width="11" style="74" customWidth="1"/>
    <col min="15367" max="15367" width="13.5703125" style="74" customWidth="1"/>
    <col min="15368" max="15369" width="8.140625" style="74" customWidth="1"/>
    <col min="15370" max="15370" width="9.5703125" style="74" customWidth="1"/>
    <col min="15371" max="15372" width="8.140625" style="74" customWidth="1"/>
    <col min="15373" max="15373" width="8.42578125" style="74" customWidth="1"/>
    <col min="15374" max="15374" width="8.140625" style="74" customWidth="1"/>
    <col min="15375" max="15375" width="12.42578125" style="74" customWidth="1"/>
    <col min="15376" max="15616" width="8.42578125" style="74"/>
    <col min="15617" max="15617" width="9.5703125" style="74" customWidth="1"/>
    <col min="15618" max="15618" width="26.5703125" style="74" customWidth="1"/>
    <col min="15619" max="15619" width="9.5703125" style="74" customWidth="1"/>
    <col min="15620" max="15622" width="11" style="74" customWidth="1"/>
    <col min="15623" max="15623" width="13.5703125" style="74" customWidth="1"/>
    <col min="15624" max="15625" width="8.140625" style="74" customWidth="1"/>
    <col min="15626" max="15626" width="9.5703125" style="74" customWidth="1"/>
    <col min="15627" max="15628" width="8.140625" style="74" customWidth="1"/>
    <col min="15629" max="15629" width="8.42578125" style="74" customWidth="1"/>
    <col min="15630" max="15630" width="8.140625" style="74" customWidth="1"/>
    <col min="15631" max="15631" width="12.42578125" style="74" customWidth="1"/>
    <col min="15632" max="15872" width="8.42578125" style="74"/>
    <col min="15873" max="15873" width="9.5703125" style="74" customWidth="1"/>
    <col min="15874" max="15874" width="26.5703125" style="74" customWidth="1"/>
    <col min="15875" max="15875" width="9.5703125" style="74" customWidth="1"/>
    <col min="15876" max="15878" width="11" style="74" customWidth="1"/>
    <col min="15879" max="15879" width="13.5703125" style="74" customWidth="1"/>
    <col min="15880" max="15881" width="8.140625" style="74" customWidth="1"/>
    <col min="15882" max="15882" width="9.5703125" style="74" customWidth="1"/>
    <col min="15883" max="15884" width="8.140625" style="74" customWidth="1"/>
    <col min="15885" max="15885" width="8.42578125" style="74" customWidth="1"/>
    <col min="15886" max="15886" width="8.140625" style="74" customWidth="1"/>
    <col min="15887" max="15887" width="12.42578125" style="74" customWidth="1"/>
    <col min="15888" max="16128" width="8.42578125" style="74"/>
    <col min="16129" max="16129" width="9.5703125" style="74" customWidth="1"/>
    <col min="16130" max="16130" width="26.5703125" style="74" customWidth="1"/>
    <col min="16131" max="16131" width="9.5703125" style="74" customWidth="1"/>
    <col min="16132" max="16134" width="11" style="74" customWidth="1"/>
    <col min="16135" max="16135" width="13.5703125" style="74" customWidth="1"/>
    <col min="16136" max="16137" width="8.140625" style="74" customWidth="1"/>
    <col min="16138" max="16138" width="9.5703125" style="74" customWidth="1"/>
    <col min="16139" max="16140" width="8.140625" style="74" customWidth="1"/>
    <col min="16141" max="16141" width="8.42578125" style="74" customWidth="1"/>
    <col min="16142" max="16142" width="8.140625" style="74" customWidth="1"/>
    <col min="16143" max="16143" width="12.42578125" style="74" customWidth="1"/>
    <col min="16144" max="16384" width="8.42578125" style="74"/>
  </cols>
  <sheetData>
    <row r="1" spans="1:15" ht="15.75" x14ac:dyDescent="0.2">
      <c r="A1" s="93" t="s">
        <v>240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2.75" x14ac:dyDescent="0.2">
      <c r="A2" s="75" t="s">
        <v>235</v>
      </c>
      <c r="B2" s="76"/>
    </row>
    <row r="3" spans="1:15" ht="12.75" x14ac:dyDescent="0.2">
      <c r="A3" s="75" t="s">
        <v>234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s="47" customFormat="1" ht="12.75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s="47" customFormat="1" ht="25.5" x14ac:dyDescent="0.2">
      <c r="A5" s="80" t="s">
        <v>48</v>
      </c>
      <c r="B5" s="81" t="s">
        <v>47</v>
      </c>
      <c r="C5" s="82" t="s">
        <v>0</v>
      </c>
      <c r="D5" s="83" t="s">
        <v>1</v>
      </c>
      <c r="E5" s="83"/>
      <c r="F5" s="83"/>
      <c r="G5" s="83" t="s">
        <v>46</v>
      </c>
      <c r="H5" s="83" t="s">
        <v>11</v>
      </c>
      <c r="I5" s="83"/>
      <c r="J5" s="83"/>
      <c r="K5" s="83"/>
      <c r="L5" s="83" t="s">
        <v>12</v>
      </c>
      <c r="M5" s="83"/>
      <c r="N5" s="83"/>
      <c r="O5" s="83"/>
    </row>
    <row r="6" spans="1:15" s="47" customFormat="1" ht="12.75" x14ac:dyDescent="0.2">
      <c r="A6" s="80"/>
      <c r="B6" s="81"/>
      <c r="C6" s="82"/>
      <c r="D6" s="83" t="s">
        <v>2</v>
      </c>
      <c r="E6" s="83" t="s">
        <v>3</v>
      </c>
      <c r="F6" s="83" t="s">
        <v>4</v>
      </c>
      <c r="G6" s="83"/>
      <c r="H6" s="83" t="s">
        <v>13</v>
      </c>
      <c r="I6" s="83" t="s">
        <v>14</v>
      </c>
      <c r="J6" s="83" t="s">
        <v>15</v>
      </c>
      <c r="K6" s="83" t="s">
        <v>16</v>
      </c>
      <c r="L6" s="83" t="s">
        <v>17</v>
      </c>
      <c r="M6" s="83" t="s">
        <v>18</v>
      </c>
      <c r="N6" s="83" t="s">
        <v>19</v>
      </c>
      <c r="O6" s="83" t="s">
        <v>20</v>
      </c>
    </row>
    <row r="7" spans="1:15" s="47" customFormat="1" ht="12.75" x14ac:dyDescent="0.2">
      <c r="A7" s="80" t="s">
        <v>61</v>
      </c>
      <c r="B7" s="81"/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s="10" customFormat="1" ht="13.5" outlineLevel="1" x14ac:dyDescent="0.2">
      <c r="A8" s="87" t="s">
        <v>26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s="11" customFormat="1" ht="25.5" outlineLevel="1" x14ac:dyDescent="0.2">
      <c r="A9" s="71" t="s">
        <v>98</v>
      </c>
      <c r="B9" s="72" t="s">
        <v>52</v>
      </c>
      <c r="C9" s="71">
        <v>250</v>
      </c>
      <c r="D9" s="73">
        <v>9.9109999999999996</v>
      </c>
      <c r="E9" s="73">
        <v>11.999000000000001</v>
      </c>
      <c r="F9" s="73">
        <v>44.938000000000002</v>
      </c>
      <c r="G9" s="73">
        <v>328.10199999999998</v>
      </c>
      <c r="H9" s="73">
        <v>0.25900000000000001</v>
      </c>
      <c r="I9" s="73">
        <v>0.71399999999999997</v>
      </c>
      <c r="J9" s="73">
        <v>43.9</v>
      </c>
      <c r="K9" s="73">
        <v>0.65200000000000002</v>
      </c>
      <c r="L9" s="73">
        <v>176.36</v>
      </c>
      <c r="M9" s="73">
        <v>280.99799999999999</v>
      </c>
      <c r="N9" s="73">
        <v>32.015000000000001</v>
      </c>
      <c r="O9" s="73">
        <v>2.0640000000000001</v>
      </c>
    </row>
    <row r="10" spans="1:15" s="11" customFormat="1" ht="25.5" outlineLevel="1" x14ac:dyDescent="0.2">
      <c r="A10" s="71" t="s">
        <v>99</v>
      </c>
      <c r="B10" s="72" t="s">
        <v>208</v>
      </c>
      <c r="C10" s="71">
        <v>60</v>
      </c>
      <c r="D10" s="73">
        <v>9.911999999999999</v>
      </c>
      <c r="E10" s="73">
        <v>6.44</v>
      </c>
      <c r="F10" s="73">
        <v>17.388000000000002</v>
      </c>
      <c r="G10" s="73">
        <v>167.44</v>
      </c>
      <c r="H10" s="73">
        <v>8.1000000000000003E-2</v>
      </c>
      <c r="I10" s="73">
        <v>0</v>
      </c>
      <c r="J10" s="73">
        <v>0</v>
      </c>
      <c r="K10" s="73">
        <v>0.62</v>
      </c>
      <c r="L10" s="73">
        <v>11.7</v>
      </c>
      <c r="M10" s="73">
        <v>102.75999999999999</v>
      </c>
      <c r="N10" s="73">
        <v>20.240000000000002</v>
      </c>
      <c r="O10" s="73">
        <v>1.746</v>
      </c>
    </row>
    <row r="11" spans="1:15" s="11" customFormat="1" ht="39" customHeight="1" outlineLevel="1" x14ac:dyDescent="0.2">
      <c r="A11" s="71" t="s">
        <v>100</v>
      </c>
      <c r="B11" s="72" t="s">
        <v>274</v>
      </c>
      <c r="C11" s="71">
        <v>15</v>
      </c>
      <c r="D11" s="73">
        <v>3.9</v>
      </c>
      <c r="E11" s="73">
        <v>3.915</v>
      </c>
      <c r="F11" s="73"/>
      <c r="G11" s="73">
        <v>51.6</v>
      </c>
      <c r="H11" s="73">
        <v>5.0000000000000001E-3</v>
      </c>
      <c r="I11" s="73">
        <v>0.12</v>
      </c>
      <c r="J11" s="73">
        <v>34.5</v>
      </c>
      <c r="K11" s="73">
        <v>7.4999999999999997E-2</v>
      </c>
      <c r="L11" s="73">
        <v>150</v>
      </c>
      <c r="M11" s="73">
        <v>96</v>
      </c>
      <c r="N11" s="73">
        <v>6.75</v>
      </c>
      <c r="O11" s="73">
        <v>0.15</v>
      </c>
    </row>
    <row r="12" spans="1:15" s="11" customFormat="1" ht="28.5" customHeight="1" outlineLevel="1" x14ac:dyDescent="0.2">
      <c r="A12" s="71" t="s">
        <v>101</v>
      </c>
      <c r="B12" s="72" t="s">
        <v>263</v>
      </c>
      <c r="C12" s="71">
        <v>200</v>
      </c>
      <c r="D12" s="73">
        <v>3.9</v>
      </c>
      <c r="E12" s="73">
        <v>3</v>
      </c>
      <c r="F12" s="73">
        <v>15.28</v>
      </c>
      <c r="G12" s="73">
        <v>99.9</v>
      </c>
      <c r="H12" s="73">
        <v>2.3E-2</v>
      </c>
      <c r="I12" s="73">
        <v>0.78400000000000003</v>
      </c>
      <c r="J12" s="73">
        <v>10</v>
      </c>
      <c r="K12" s="73"/>
      <c r="L12" s="73">
        <v>124.76600000000001</v>
      </c>
      <c r="M12" s="73">
        <v>90</v>
      </c>
      <c r="N12" s="73">
        <v>14</v>
      </c>
      <c r="O12" s="73">
        <v>0.13400000000000001</v>
      </c>
    </row>
    <row r="13" spans="1:15" s="11" customFormat="1" ht="12.75" outlineLevel="1" x14ac:dyDescent="0.2">
      <c r="A13" s="71"/>
      <c r="B13" s="72" t="s">
        <v>102</v>
      </c>
      <c r="C13" s="71">
        <v>60</v>
      </c>
      <c r="D13" s="73">
        <v>4.5</v>
      </c>
      <c r="E13" s="73">
        <v>1.74</v>
      </c>
      <c r="F13" s="73">
        <v>30.84</v>
      </c>
      <c r="G13" s="73">
        <v>157.02000000000001</v>
      </c>
      <c r="H13" s="73">
        <v>6.6000000000000003E-2</v>
      </c>
      <c r="I13" s="73"/>
      <c r="J13" s="73"/>
      <c r="K13" s="73">
        <v>1.02</v>
      </c>
      <c r="L13" s="73">
        <v>11.4</v>
      </c>
      <c r="M13" s="73">
        <v>39</v>
      </c>
      <c r="N13" s="73">
        <v>7.8</v>
      </c>
      <c r="O13" s="73">
        <v>0.72</v>
      </c>
    </row>
    <row r="14" spans="1:15" s="12" customFormat="1" ht="13.5" x14ac:dyDescent="0.25">
      <c r="A14" s="71" t="s">
        <v>25</v>
      </c>
      <c r="B14" s="72"/>
      <c r="C14" s="71">
        <f>SUM(C9:C13)</f>
        <v>585</v>
      </c>
      <c r="D14" s="73">
        <v>32.122999999999998</v>
      </c>
      <c r="E14" s="73">
        <v>27.094000000000001</v>
      </c>
      <c r="F14" s="73">
        <v>108.446</v>
      </c>
      <c r="G14" s="73">
        <v>804.06200000000001</v>
      </c>
      <c r="H14" s="73">
        <v>0.433</v>
      </c>
      <c r="I14" s="73">
        <v>1.6180000000000001</v>
      </c>
      <c r="J14" s="73">
        <v>88.4</v>
      </c>
      <c r="K14" s="73">
        <v>2.367</v>
      </c>
      <c r="L14" s="73">
        <v>474.226</v>
      </c>
      <c r="M14" s="73">
        <v>608.75800000000004</v>
      </c>
      <c r="N14" s="73">
        <v>80.805000000000007</v>
      </c>
      <c r="O14" s="73">
        <v>4.8140000000000001</v>
      </c>
    </row>
    <row r="15" spans="1:15" s="10" customFormat="1" ht="13.5" outlineLevel="1" x14ac:dyDescent="0.2">
      <c r="A15" s="71" t="s">
        <v>8</v>
      </c>
      <c r="B15" s="72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5" s="11" customFormat="1" ht="12.75" outlineLevel="1" x14ac:dyDescent="0.2">
      <c r="A16" s="71" t="s">
        <v>145</v>
      </c>
      <c r="B16" s="72" t="s">
        <v>63</v>
      </c>
      <c r="C16" s="71">
        <v>100</v>
      </c>
      <c r="D16" s="73">
        <v>1.272</v>
      </c>
      <c r="E16" s="73">
        <v>7.1550000000000002</v>
      </c>
      <c r="F16" s="73">
        <v>6.758</v>
      </c>
      <c r="G16" s="73">
        <v>97.537000000000006</v>
      </c>
      <c r="H16" s="73">
        <v>4.5999999999999999E-2</v>
      </c>
      <c r="I16" s="73">
        <v>12.6</v>
      </c>
      <c r="J16" s="73">
        <v>241.6</v>
      </c>
      <c r="K16" s="73">
        <v>3.1970000000000001</v>
      </c>
      <c r="L16" s="73">
        <v>33.35</v>
      </c>
      <c r="M16" s="73">
        <v>37.53</v>
      </c>
      <c r="N16" s="73">
        <v>20.100000000000001</v>
      </c>
      <c r="O16" s="73">
        <v>0.83399999999999996</v>
      </c>
    </row>
    <row r="17" spans="1:15" s="11" customFormat="1" ht="38.25" outlineLevel="1" x14ac:dyDescent="0.2">
      <c r="A17" s="71" t="s">
        <v>104</v>
      </c>
      <c r="B17" s="72" t="s">
        <v>268</v>
      </c>
      <c r="C17" s="71">
        <v>250</v>
      </c>
      <c r="D17" s="73">
        <v>3.0489999999999999</v>
      </c>
      <c r="E17" s="73">
        <v>6.8879999999999999</v>
      </c>
      <c r="F17" s="73">
        <v>9.7929999999999993</v>
      </c>
      <c r="G17" s="73">
        <v>116.172</v>
      </c>
      <c r="H17" s="73">
        <v>7.0999999999999994E-2</v>
      </c>
      <c r="I17" s="73">
        <v>30.62</v>
      </c>
      <c r="J17" s="73">
        <v>280.72000000000003</v>
      </c>
      <c r="K17" s="73">
        <v>2.4140000000000001</v>
      </c>
      <c r="L17" s="73">
        <v>51.344000000000001</v>
      </c>
      <c r="M17" s="73">
        <v>55.863999999999997</v>
      </c>
      <c r="N17" s="73">
        <v>24.033000000000001</v>
      </c>
      <c r="O17" s="73">
        <v>0.89400000000000002</v>
      </c>
    </row>
    <row r="18" spans="1:15" s="11" customFormat="1" ht="25.5" outlineLevel="1" x14ac:dyDescent="0.2">
      <c r="A18" s="71" t="s">
        <v>209</v>
      </c>
      <c r="B18" s="72" t="s">
        <v>210</v>
      </c>
      <c r="C18" s="71">
        <v>110</v>
      </c>
      <c r="D18" s="73">
        <v>13.322999999999999</v>
      </c>
      <c r="E18" s="73">
        <v>14.097000000000001</v>
      </c>
      <c r="F18" s="73">
        <v>13.365</v>
      </c>
      <c r="G18" s="73">
        <v>234.15499999999997</v>
      </c>
      <c r="H18" s="73">
        <v>0.24299999999999999</v>
      </c>
      <c r="I18" s="73">
        <v>3.2000000000000001E-2</v>
      </c>
      <c r="J18" s="73">
        <v>8</v>
      </c>
      <c r="K18" s="73">
        <v>1.9510000000000001</v>
      </c>
      <c r="L18" s="73">
        <v>17.990000000000002</v>
      </c>
      <c r="M18" s="73">
        <v>140.53</v>
      </c>
      <c r="N18" s="73">
        <v>23.81</v>
      </c>
      <c r="O18" s="73">
        <v>2.036</v>
      </c>
    </row>
    <row r="19" spans="1:15" s="11" customFormat="1" ht="12.75" outlineLevel="1" x14ac:dyDescent="0.2">
      <c r="A19" s="71" t="s">
        <v>107</v>
      </c>
      <c r="B19" s="72" t="s">
        <v>50</v>
      </c>
      <c r="C19" s="71">
        <v>180</v>
      </c>
      <c r="D19" s="73">
        <v>7.0720000000000001</v>
      </c>
      <c r="E19" s="73">
        <v>3.7320000000000002</v>
      </c>
      <c r="F19" s="73">
        <v>45.171999999999997</v>
      </c>
      <c r="G19" s="73">
        <v>242.756</v>
      </c>
      <c r="H19" s="73">
        <v>0.109</v>
      </c>
      <c r="I19" s="73"/>
      <c r="J19" s="73">
        <v>16</v>
      </c>
      <c r="K19" s="73">
        <v>1</v>
      </c>
      <c r="L19" s="73">
        <v>14.445</v>
      </c>
      <c r="M19" s="73">
        <v>57.15</v>
      </c>
      <c r="N19" s="73">
        <v>10.319000000000001</v>
      </c>
      <c r="O19" s="73">
        <v>1.042</v>
      </c>
    </row>
    <row r="20" spans="1:15" s="11" customFormat="1" ht="25.5" outlineLevel="1" x14ac:dyDescent="0.2">
      <c r="A20" s="71" t="s">
        <v>108</v>
      </c>
      <c r="B20" s="72" t="s">
        <v>109</v>
      </c>
      <c r="C20" s="71">
        <v>200</v>
      </c>
      <c r="D20" s="73">
        <v>0.78</v>
      </c>
      <c r="E20" s="73">
        <v>0.06</v>
      </c>
      <c r="F20" s="73">
        <v>20.12</v>
      </c>
      <c r="G20" s="73">
        <v>85.3</v>
      </c>
      <c r="H20" s="73">
        <v>0.02</v>
      </c>
      <c r="I20" s="73">
        <v>0.8</v>
      </c>
      <c r="J20" s="73"/>
      <c r="K20" s="73">
        <v>1.1000000000000001</v>
      </c>
      <c r="L20" s="73">
        <v>32</v>
      </c>
      <c r="M20" s="73">
        <v>29.2</v>
      </c>
      <c r="N20" s="73">
        <v>21</v>
      </c>
      <c r="O20" s="73">
        <v>0.67</v>
      </c>
    </row>
    <row r="21" spans="1:15" s="11" customFormat="1" ht="12.75" outlineLevel="1" x14ac:dyDescent="0.2">
      <c r="A21" s="71"/>
      <c r="B21" s="72" t="s">
        <v>6</v>
      </c>
      <c r="C21" s="71">
        <v>40</v>
      </c>
      <c r="D21" s="73">
        <v>3.16</v>
      </c>
      <c r="E21" s="73">
        <v>0.4</v>
      </c>
      <c r="F21" s="73">
        <v>19.32</v>
      </c>
      <c r="G21" s="73">
        <v>94</v>
      </c>
      <c r="H21" s="73">
        <v>6.4000000000000001E-2</v>
      </c>
      <c r="I21" s="73"/>
      <c r="J21" s="73"/>
      <c r="K21" s="73">
        <v>0.52</v>
      </c>
      <c r="L21" s="73">
        <v>9.1999999999999993</v>
      </c>
      <c r="M21" s="73">
        <v>34.799999999999997</v>
      </c>
      <c r="N21" s="73">
        <v>13.2</v>
      </c>
      <c r="O21" s="73">
        <v>0.8</v>
      </c>
    </row>
    <row r="22" spans="1:15" s="11" customFormat="1" ht="12.75" outlineLevel="1" x14ac:dyDescent="0.2">
      <c r="A22" s="71"/>
      <c r="B22" s="72" t="s">
        <v>57</v>
      </c>
      <c r="C22" s="71">
        <v>50</v>
      </c>
      <c r="D22" s="73">
        <v>3.3</v>
      </c>
      <c r="E22" s="73">
        <v>0.6</v>
      </c>
      <c r="F22" s="73">
        <v>19.82</v>
      </c>
      <c r="G22" s="73">
        <v>99</v>
      </c>
      <c r="H22" s="73">
        <v>8.5000000000000006E-2</v>
      </c>
      <c r="I22" s="73"/>
      <c r="J22" s="73"/>
      <c r="K22" s="73">
        <v>0.5</v>
      </c>
      <c r="L22" s="73">
        <v>14.5</v>
      </c>
      <c r="M22" s="73">
        <v>75</v>
      </c>
      <c r="N22" s="73">
        <v>23.5</v>
      </c>
      <c r="O22" s="73">
        <v>1.95</v>
      </c>
    </row>
    <row r="23" spans="1:15" s="12" customFormat="1" ht="13.5" x14ac:dyDescent="0.25">
      <c r="A23" s="71" t="s">
        <v>24</v>
      </c>
      <c r="B23" s="72"/>
      <c r="C23" s="71">
        <f>SUM(C16:C22)</f>
        <v>930</v>
      </c>
      <c r="D23" s="73">
        <f>SUM(D16:D22)</f>
        <v>31.956</v>
      </c>
      <c r="E23" s="73">
        <f t="shared" ref="E23:O23" si="0">SUM(E16:E22)</f>
        <v>32.932000000000002</v>
      </c>
      <c r="F23" s="73">
        <f t="shared" si="0"/>
        <v>134.34799999999998</v>
      </c>
      <c r="G23" s="73">
        <f t="shared" si="0"/>
        <v>968.92</v>
      </c>
      <c r="H23" s="73">
        <f t="shared" si="0"/>
        <v>0.6379999999999999</v>
      </c>
      <c r="I23" s="73">
        <f t="shared" si="0"/>
        <v>44.051999999999992</v>
      </c>
      <c r="J23" s="73">
        <f t="shared" si="0"/>
        <v>546.32000000000005</v>
      </c>
      <c r="K23" s="73">
        <f t="shared" si="0"/>
        <v>10.682</v>
      </c>
      <c r="L23" s="73">
        <f t="shared" si="0"/>
        <v>172.82899999999998</v>
      </c>
      <c r="M23" s="73">
        <f t="shared" si="0"/>
        <v>430.07400000000001</v>
      </c>
      <c r="N23" s="73">
        <f t="shared" si="0"/>
        <v>135.96199999999999</v>
      </c>
      <c r="O23" s="73">
        <f t="shared" si="0"/>
        <v>8.2259999999999991</v>
      </c>
    </row>
    <row r="24" spans="1:15" s="10" customFormat="1" ht="13.5" outlineLevel="1" x14ac:dyDescent="0.2">
      <c r="A24" s="71" t="s">
        <v>9</v>
      </c>
      <c r="B24" s="72"/>
      <c r="C24" s="71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5" s="11" customFormat="1" ht="12.75" outlineLevel="1" x14ac:dyDescent="0.2">
      <c r="A25" s="71"/>
      <c r="B25" s="72" t="s">
        <v>110</v>
      </c>
      <c r="C25" s="71">
        <v>15</v>
      </c>
      <c r="D25" s="73">
        <v>1.125</v>
      </c>
      <c r="E25" s="73">
        <v>1.47</v>
      </c>
      <c r="F25" s="73">
        <v>11.16</v>
      </c>
      <c r="G25" s="73">
        <v>62.55</v>
      </c>
      <c r="H25" s="73">
        <v>1.2E-2</v>
      </c>
      <c r="I25" s="73"/>
      <c r="J25" s="73">
        <v>1.5</v>
      </c>
      <c r="K25" s="73"/>
      <c r="L25" s="73">
        <v>4.3499999999999996</v>
      </c>
      <c r="M25" s="73">
        <v>13.5</v>
      </c>
      <c r="N25" s="73">
        <v>3</v>
      </c>
      <c r="O25" s="73">
        <v>0.315</v>
      </c>
    </row>
    <row r="26" spans="1:15" s="11" customFormat="1" ht="12.75" outlineLevel="1" x14ac:dyDescent="0.2">
      <c r="A26" s="71"/>
      <c r="B26" s="72" t="s">
        <v>265</v>
      </c>
      <c r="C26" s="71">
        <v>200</v>
      </c>
      <c r="D26" s="73">
        <v>8.1999999999999993</v>
      </c>
      <c r="E26" s="73">
        <v>3</v>
      </c>
      <c r="F26" s="73">
        <v>11.8</v>
      </c>
      <c r="G26" s="73">
        <v>114</v>
      </c>
      <c r="H26" s="73"/>
      <c r="I26" s="73">
        <v>1.2</v>
      </c>
      <c r="J26" s="73">
        <v>20</v>
      </c>
      <c r="K26" s="73"/>
      <c r="L26" s="73">
        <v>248</v>
      </c>
      <c r="M26" s="73">
        <v>190</v>
      </c>
      <c r="N26" s="73">
        <v>30</v>
      </c>
      <c r="O26" s="73">
        <v>0.2</v>
      </c>
    </row>
    <row r="27" spans="1:15" s="11" customFormat="1" ht="12.75" outlineLevel="1" x14ac:dyDescent="0.2">
      <c r="A27" s="71"/>
      <c r="B27" s="72" t="s">
        <v>199</v>
      </c>
      <c r="C27" s="71">
        <v>235</v>
      </c>
      <c r="D27" s="73">
        <v>0.94</v>
      </c>
      <c r="E27" s="73">
        <v>0.94</v>
      </c>
      <c r="F27" s="73">
        <v>23.03</v>
      </c>
      <c r="G27" s="73">
        <v>110.45</v>
      </c>
      <c r="H27" s="73">
        <v>7.0999999999999994E-2</v>
      </c>
      <c r="I27" s="73">
        <v>23.5</v>
      </c>
      <c r="J27" s="73">
        <v>11.75</v>
      </c>
      <c r="K27" s="73">
        <v>0.47</v>
      </c>
      <c r="L27" s="73">
        <v>37.6</v>
      </c>
      <c r="M27" s="73">
        <v>25.85</v>
      </c>
      <c r="N27" s="73">
        <v>21.15</v>
      </c>
      <c r="O27" s="73">
        <v>5.17</v>
      </c>
    </row>
    <row r="28" spans="1:15" s="12" customFormat="1" ht="13.5" x14ac:dyDescent="0.25">
      <c r="A28" s="71" t="s">
        <v>23</v>
      </c>
      <c r="B28" s="72"/>
      <c r="C28" s="71">
        <f>SUM(C25:C27)</f>
        <v>450</v>
      </c>
      <c r="D28" s="73">
        <v>10.265000000000001</v>
      </c>
      <c r="E28" s="73">
        <v>5.41</v>
      </c>
      <c r="F28" s="73">
        <v>45.99</v>
      </c>
      <c r="G28" s="73">
        <v>287</v>
      </c>
      <c r="H28" s="73">
        <v>8.3000000000000004E-2</v>
      </c>
      <c r="I28" s="73">
        <v>24.7</v>
      </c>
      <c r="J28" s="73">
        <v>33.25</v>
      </c>
      <c r="K28" s="73">
        <v>0.47</v>
      </c>
      <c r="L28" s="73">
        <v>289.95</v>
      </c>
      <c r="M28" s="73">
        <v>229.35</v>
      </c>
      <c r="N28" s="73">
        <v>54.15</v>
      </c>
      <c r="O28" s="73">
        <v>5.6849999999999996</v>
      </c>
    </row>
    <row r="29" spans="1:15" s="13" customFormat="1" ht="12.75" x14ac:dyDescent="0.2">
      <c r="A29" s="71" t="s">
        <v>45</v>
      </c>
      <c r="B29" s="72"/>
      <c r="C29" s="71"/>
      <c r="D29" s="73">
        <f>D28+D23+D14</f>
        <v>74.343999999999994</v>
      </c>
      <c r="E29" s="73">
        <f t="shared" ref="E29:O29" si="1">E28+E23+E14</f>
        <v>65.436000000000007</v>
      </c>
      <c r="F29" s="73">
        <f t="shared" si="1"/>
        <v>288.78399999999999</v>
      </c>
      <c r="G29" s="73">
        <f t="shared" si="1"/>
        <v>2059.982</v>
      </c>
      <c r="H29" s="73">
        <f t="shared" si="1"/>
        <v>1.1539999999999999</v>
      </c>
      <c r="I29" s="73">
        <f t="shared" si="1"/>
        <v>70.36999999999999</v>
      </c>
      <c r="J29" s="73">
        <f t="shared" si="1"/>
        <v>667.97</v>
      </c>
      <c r="K29" s="73">
        <f t="shared" si="1"/>
        <v>13.519000000000002</v>
      </c>
      <c r="L29" s="73">
        <f t="shared" si="1"/>
        <v>937.005</v>
      </c>
      <c r="M29" s="73">
        <f t="shared" si="1"/>
        <v>1268.182</v>
      </c>
      <c r="N29" s="73">
        <f t="shared" si="1"/>
        <v>270.91700000000003</v>
      </c>
      <c r="O29" s="73">
        <f t="shared" si="1"/>
        <v>18.724999999999998</v>
      </c>
    </row>
    <row r="30" spans="1:15" s="9" customFormat="1" ht="12.75" outlineLevel="1" x14ac:dyDescent="0.2">
      <c r="A30" s="71" t="s">
        <v>44</v>
      </c>
      <c r="B30" s="72"/>
      <c r="C30" s="71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15" s="9" customFormat="1" ht="25.5" outlineLevel="1" x14ac:dyDescent="0.2">
      <c r="A31" s="71" t="s">
        <v>48</v>
      </c>
      <c r="B31" s="72" t="s">
        <v>47</v>
      </c>
      <c r="C31" s="71" t="s">
        <v>0</v>
      </c>
      <c r="D31" s="73" t="s">
        <v>1</v>
      </c>
      <c r="E31" s="73"/>
      <c r="F31" s="73"/>
      <c r="G31" s="73" t="s">
        <v>46</v>
      </c>
      <c r="H31" s="73" t="s">
        <v>11</v>
      </c>
      <c r="I31" s="73"/>
      <c r="J31" s="73"/>
      <c r="K31" s="73"/>
      <c r="L31" s="73" t="s">
        <v>12</v>
      </c>
      <c r="M31" s="73"/>
      <c r="N31" s="73"/>
      <c r="O31" s="73"/>
    </row>
    <row r="32" spans="1:15" s="9" customFormat="1" ht="12.75" outlineLevel="1" x14ac:dyDescent="0.2">
      <c r="A32" s="71"/>
      <c r="B32" s="72"/>
      <c r="C32" s="71"/>
      <c r="D32" s="73" t="s">
        <v>2</v>
      </c>
      <c r="E32" s="73" t="s">
        <v>3</v>
      </c>
      <c r="F32" s="73" t="s">
        <v>4</v>
      </c>
      <c r="G32" s="73"/>
      <c r="H32" s="73" t="s">
        <v>13</v>
      </c>
      <c r="I32" s="73" t="s">
        <v>14</v>
      </c>
      <c r="J32" s="73" t="s">
        <v>15</v>
      </c>
      <c r="K32" s="73" t="s">
        <v>16</v>
      </c>
      <c r="L32" s="73" t="s">
        <v>17</v>
      </c>
      <c r="M32" s="73" t="s">
        <v>18</v>
      </c>
      <c r="N32" s="73" t="s">
        <v>19</v>
      </c>
      <c r="O32" s="73" t="s">
        <v>20</v>
      </c>
    </row>
    <row r="33" spans="1:15" s="10" customFormat="1" ht="13.5" outlineLevel="1" x14ac:dyDescent="0.2">
      <c r="A33" s="71" t="s">
        <v>26</v>
      </c>
      <c r="B33" s="72"/>
      <c r="C33" s="7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15" s="11" customFormat="1" ht="25.5" outlineLevel="1" x14ac:dyDescent="0.2">
      <c r="A34" s="71" t="s">
        <v>112</v>
      </c>
      <c r="B34" s="72" t="s">
        <v>211</v>
      </c>
      <c r="C34" s="71">
        <v>40</v>
      </c>
      <c r="D34" s="73">
        <v>0.28000000000000003</v>
      </c>
      <c r="E34" s="73">
        <v>0.04</v>
      </c>
      <c r="F34" s="73">
        <v>0.76</v>
      </c>
      <c r="G34" s="73">
        <v>4.4000000000000004</v>
      </c>
      <c r="H34" s="73">
        <v>1.2E-2</v>
      </c>
      <c r="I34" s="73">
        <v>2.8</v>
      </c>
      <c r="J34" s="73"/>
      <c r="K34" s="73">
        <v>0.04</v>
      </c>
      <c r="L34" s="73">
        <v>6.8</v>
      </c>
      <c r="M34" s="73">
        <v>12</v>
      </c>
      <c r="N34" s="73">
        <v>5.6</v>
      </c>
      <c r="O34" s="73">
        <v>0.2</v>
      </c>
    </row>
    <row r="35" spans="1:15" s="11" customFormat="1" ht="12.75" outlineLevel="1" x14ac:dyDescent="0.2">
      <c r="A35" s="71" t="s">
        <v>113</v>
      </c>
      <c r="B35" s="72" t="s">
        <v>200</v>
      </c>
      <c r="C35" s="71">
        <v>100</v>
      </c>
      <c r="D35" s="73">
        <v>16.54</v>
      </c>
      <c r="E35" s="73">
        <v>13.02</v>
      </c>
      <c r="F35" s="73">
        <v>3.738</v>
      </c>
      <c r="G35" s="73">
        <v>198.90600000000001</v>
      </c>
      <c r="H35" s="73">
        <v>0.08</v>
      </c>
      <c r="I35" s="73">
        <v>4.5999999999999996</v>
      </c>
      <c r="J35" s="73"/>
      <c r="K35" s="73">
        <v>2.6459999999999999</v>
      </c>
      <c r="L35" s="73">
        <v>12.17</v>
      </c>
      <c r="M35" s="73">
        <v>161.58000000000001</v>
      </c>
      <c r="N35" s="73">
        <v>23.1</v>
      </c>
      <c r="O35" s="73">
        <v>2.4209999999999998</v>
      </c>
    </row>
    <row r="36" spans="1:15" s="11" customFormat="1" ht="12.75" outlineLevel="1" x14ac:dyDescent="0.2">
      <c r="A36" s="71" t="s">
        <v>114</v>
      </c>
      <c r="B36" s="72" t="s">
        <v>60</v>
      </c>
      <c r="C36" s="71">
        <v>180</v>
      </c>
      <c r="D36" s="73">
        <v>4.5819999999999999</v>
      </c>
      <c r="E36" s="73">
        <v>3.55</v>
      </c>
      <c r="F36" s="73">
        <v>48.152000000000001</v>
      </c>
      <c r="G36" s="73">
        <v>242.886</v>
      </c>
      <c r="H36" s="73">
        <v>5.1999999999999998E-2</v>
      </c>
      <c r="I36" s="73"/>
      <c r="J36" s="73">
        <v>16</v>
      </c>
      <c r="K36" s="73">
        <v>0.3</v>
      </c>
      <c r="L36" s="73">
        <v>6.8220000000000001</v>
      </c>
      <c r="M36" s="73">
        <v>98.834999999999994</v>
      </c>
      <c r="N36" s="73">
        <v>32.54</v>
      </c>
      <c r="O36" s="73">
        <v>0.66300000000000003</v>
      </c>
    </row>
    <row r="37" spans="1:15" s="11" customFormat="1" ht="25.5" outlineLevel="1" x14ac:dyDescent="0.2">
      <c r="A37" s="71" t="s">
        <v>115</v>
      </c>
      <c r="B37" s="72" t="s">
        <v>264</v>
      </c>
      <c r="C37" s="71">
        <v>200</v>
      </c>
      <c r="D37" s="73">
        <v>3.88</v>
      </c>
      <c r="E37" s="73">
        <v>3.1</v>
      </c>
      <c r="F37" s="73">
        <v>15.188000000000001</v>
      </c>
      <c r="G37" s="73">
        <v>105.46</v>
      </c>
      <c r="H37" s="73">
        <v>2.4E-2</v>
      </c>
      <c r="I37" s="73">
        <v>0.6</v>
      </c>
      <c r="J37" s="73">
        <v>10.119999999999999</v>
      </c>
      <c r="K37" s="73">
        <v>1.2E-2</v>
      </c>
      <c r="L37" s="73">
        <v>125.12</v>
      </c>
      <c r="M37" s="73">
        <v>116.2</v>
      </c>
      <c r="N37" s="73">
        <v>31</v>
      </c>
      <c r="O37" s="73">
        <v>1.01</v>
      </c>
    </row>
    <row r="38" spans="1:15" s="11" customFormat="1" ht="12.75" outlineLevel="1" x14ac:dyDescent="0.2">
      <c r="A38" s="71"/>
      <c r="B38" s="72" t="s">
        <v>102</v>
      </c>
      <c r="C38" s="71">
        <v>60</v>
      </c>
      <c r="D38" s="73">
        <v>4.5</v>
      </c>
      <c r="E38" s="73">
        <v>1.74</v>
      </c>
      <c r="F38" s="73">
        <v>30.84</v>
      </c>
      <c r="G38" s="73">
        <v>157.02000000000001</v>
      </c>
      <c r="H38" s="73">
        <v>6.6000000000000003E-2</v>
      </c>
      <c r="I38" s="73"/>
      <c r="J38" s="73"/>
      <c r="K38" s="73">
        <v>1.02</v>
      </c>
      <c r="L38" s="73">
        <v>11.4</v>
      </c>
      <c r="M38" s="73">
        <v>39</v>
      </c>
      <c r="N38" s="73">
        <v>7.8</v>
      </c>
      <c r="O38" s="73">
        <v>0.72</v>
      </c>
    </row>
    <row r="39" spans="1:15" s="12" customFormat="1" ht="13.5" x14ac:dyDescent="0.25">
      <c r="A39" s="71" t="s">
        <v>25</v>
      </c>
      <c r="B39" s="72"/>
      <c r="C39" s="71">
        <f>SUM(C34:C38)</f>
        <v>580</v>
      </c>
      <c r="D39" s="73">
        <v>29.782</v>
      </c>
      <c r="E39" s="73">
        <v>21.45</v>
      </c>
      <c r="F39" s="73">
        <v>98.677999999999997</v>
      </c>
      <c r="G39" s="73">
        <v>708.67200000000003</v>
      </c>
      <c r="H39" s="73">
        <v>0.23499999999999999</v>
      </c>
      <c r="I39" s="73">
        <v>8</v>
      </c>
      <c r="J39" s="73">
        <v>26.12</v>
      </c>
      <c r="K39" s="73">
        <v>4.0179999999999998</v>
      </c>
      <c r="L39" s="73">
        <v>162.31200000000001</v>
      </c>
      <c r="M39" s="73">
        <v>427.61500000000001</v>
      </c>
      <c r="N39" s="73">
        <v>100.04</v>
      </c>
      <c r="O39" s="73">
        <v>5.0140000000000002</v>
      </c>
    </row>
    <row r="40" spans="1:15" s="10" customFormat="1" ht="13.5" outlineLevel="1" x14ac:dyDescent="0.2">
      <c r="A40" s="71" t="s">
        <v>8</v>
      </c>
      <c r="B40" s="72"/>
      <c r="C40" s="7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</row>
    <row r="41" spans="1:15" s="11" customFormat="1" ht="25.5" outlineLevel="1" x14ac:dyDescent="0.2">
      <c r="A41" s="71" t="s">
        <v>168</v>
      </c>
      <c r="B41" s="72" t="s">
        <v>84</v>
      </c>
      <c r="C41" s="71">
        <v>100</v>
      </c>
      <c r="D41" s="73">
        <v>1.3049999999999999</v>
      </c>
      <c r="E41" s="73">
        <v>5.1749999999999998</v>
      </c>
      <c r="F41" s="73">
        <v>11.598000000000001</v>
      </c>
      <c r="G41" s="73">
        <v>99.534999999999997</v>
      </c>
      <c r="H41" s="73">
        <v>3.3000000000000002E-2</v>
      </c>
      <c r="I41" s="73">
        <v>24.2</v>
      </c>
      <c r="J41" s="73">
        <v>301.25</v>
      </c>
      <c r="K41" s="73">
        <v>2.371</v>
      </c>
      <c r="L41" s="73">
        <v>34.799999999999997</v>
      </c>
      <c r="M41" s="73">
        <v>29.95</v>
      </c>
      <c r="N41" s="73">
        <v>16.45</v>
      </c>
      <c r="O41" s="73">
        <v>1.01</v>
      </c>
    </row>
    <row r="42" spans="1:15" s="11" customFormat="1" ht="38.25" outlineLevel="1" x14ac:dyDescent="0.2">
      <c r="A42" s="71" t="s">
        <v>116</v>
      </c>
      <c r="B42" s="72" t="s">
        <v>117</v>
      </c>
      <c r="C42" s="71">
        <v>250</v>
      </c>
      <c r="D42" s="73">
        <v>6.7389999999999999</v>
      </c>
      <c r="E42" s="73">
        <v>5.585</v>
      </c>
      <c r="F42" s="73">
        <v>19.773</v>
      </c>
      <c r="G42" s="73">
        <v>156.488</v>
      </c>
      <c r="H42" s="73">
        <v>0.23899999999999999</v>
      </c>
      <c r="I42" s="73">
        <v>12.489000000000001</v>
      </c>
      <c r="J42" s="73">
        <v>238.5</v>
      </c>
      <c r="K42" s="73">
        <v>2.4700000000000002</v>
      </c>
      <c r="L42" s="73">
        <v>46.613999999999997</v>
      </c>
      <c r="M42" s="73">
        <v>117.148</v>
      </c>
      <c r="N42" s="73">
        <v>40.146000000000001</v>
      </c>
      <c r="O42" s="73">
        <v>2.1259999999999999</v>
      </c>
    </row>
    <row r="43" spans="1:15" s="11" customFormat="1" ht="25.5" outlineLevel="1" x14ac:dyDescent="0.2">
      <c r="A43" s="71" t="s">
        <v>118</v>
      </c>
      <c r="B43" s="72" t="s">
        <v>212</v>
      </c>
      <c r="C43" s="71">
        <v>280</v>
      </c>
      <c r="D43" s="73">
        <v>30.526</v>
      </c>
      <c r="E43" s="73">
        <v>13.016</v>
      </c>
      <c r="F43" s="73">
        <v>29.102</v>
      </c>
      <c r="G43" s="73">
        <v>357.98599999999999</v>
      </c>
      <c r="H43" s="73">
        <v>0.32800000000000001</v>
      </c>
      <c r="I43" s="73">
        <v>40.19</v>
      </c>
      <c r="J43" s="73">
        <v>50.8</v>
      </c>
      <c r="K43" s="73">
        <v>3.3029999999999999</v>
      </c>
      <c r="L43" s="73">
        <v>45.445</v>
      </c>
      <c r="M43" s="73">
        <v>312.52</v>
      </c>
      <c r="N43" s="73">
        <v>67.962999999999994</v>
      </c>
      <c r="O43" s="73">
        <v>3.4649999999999999</v>
      </c>
    </row>
    <row r="44" spans="1:15" s="11" customFormat="1" ht="12.75" outlineLevel="1" x14ac:dyDescent="0.2">
      <c r="A44" s="71" t="s">
        <v>120</v>
      </c>
      <c r="B44" s="72" t="s">
        <v>82</v>
      </c>
      <c r="C44" s="71">
        <v>200</v>
      </c>
      <c r="D44" s="73">
        <v>0.16</v>
      </c>
      <c r="E44" s="73">
        <v>0.12</v>
      </c>
      <c r="F44" s="73">
        <v>14.1</v>
      </c>
      <c r="G44" s="73">
        <v>58.7</v>
      </c>
      <c r="H44" s="73">
        <v>8.0000000000000002E-3</v>
      </c>
      <c r="I44" s="73">
        <v>2</v>
      </c>
      <c r="J44" s="73"/>
      <c r="K44" s="73">
        <v>0.16</v>
      </c>
      <c r="L44" s="73">
        <v>7.6</v>
      </c>
      <c r="M44" s="73">
        <v>6.4</v>
      </c>
      <c r="N44" s="73">
        <v>4.8</v>
      </c>
      <c r="O44" s="73">
        <v>0.95</v>
      </c>
    </row>
    <row r="45" spans="1:15" s="11" customFormat="1" ht="12.75" outlineLevel="1" x14ac:dyDescent="0.2">
      <c r="A45" s="71"/>
      <c r="B45" s="72" t="s">
        <v>6</v>
      </c>
      <c r="C45" s="71">
        <v>40</v>
      </c>
      <c r="D45" s="73">
        <v>3.16</v>
      </c>
      <c r="E45" s="73">
        <v>0.4</v>
      </c>
      <c r="F45" s="73">
        <v>19.32</v>
      </c>
      <c r="G45" s="73">
        <v>94</v>
      </c>
      <c r="H45" s="73">
        <v>6.4000000000000001E-2</v>
      </c>
      <c r="I45" s="73"/>
      <c r="J45" s="73"/>
      <c r="K45" s="73">
        <v>0.52</v>
      </c>
      <c r="L45" s="73">
        <v>9.1999999999999993</v>
      </c>
      <c r="M45" s="73">
        <v>34.799999999999997</v>
      </c>
      <c r="N45" s="73">
        <v>13.2</v>
      </c>
      <c r="O45" s="73">
        <v>0.8</v>
      </c>
    </row>
    <row r="46" spans="1:15" s="11" customFormat="1" ht="12.75" outlineLevel="1" x14ac:dyDescent="0.2">
      <c r="A46" s="71"/>
      <c r="B46" s="72" t="s">
        <v>57</v>
      </c>
      <c r="C46" s="71">
        <v>50</v>
      </c>
      <c r="D46" s="73">
        <v>3.3</v>
      </c>
      <c r="E46" s="73">
        <v>0.6</v>
      </c>
      <c r="F46" s="73">
        <v>19.82</v>
      </c>
      <c r="G46" s="73">
        <v>99</v>
      </c>
      <c r="H46" s="73">
        <v>8.5000000000000006E-2</v>
      </c>
      <c r="I46" s="73"/>
      <c r="J46" s="73"/>
      <c r="K46" s="73">
        <v>0.5</v>
      </c>
      <c r="L46" s="73">
        <v>14.5</v>
      </c>
      <c r="M46" s="73">
        <v>75</v>
      </c>
      <c r="N46" s="73">
        <v>23.5</v>
      </c>
      <c r="O46" s="73">
        <v>1.95</v>
      </c>
    </row>
    <row r="47" spans="1:15" s="12" customFormat="1" ht="13.5" x14ac:dyDescent="0.25">
      <c r="A47" s="71" t="s">
        <v>24</v>
      </c>
      <c r="B47" s="72"/>
      <c r="C47" s="71">
        <f>SUM(C41:C46)</f>
        <v>920</v>
      </c>
      <c r="D47" s="73">
        <f>SUM(D41:D46)</f>
        <v>45.19</v>
      </c>
      <c r="E47" s="73">
        <f t="shared" ref="E47:O47" si="2">SUM(E41:E46)</f>
        <v>24.896000000000001</v>
      </c>
      <c r="F47" s="73">
        <f t="shared" si="2"/>
        <v>113.71299999999999</v>
      </c>
      <c r="G47" s="73">
        <f t="shared" si="2"/>
        <v>865.70900000000006</v>
      </c>
      <c r="H47" s="73">
        <f t="shared" si="2"/>
        <v>0.75700000000000012</v>
      </c>
      <c r="I47" s="73">
        <f t="shared" si="2"/>
        <v>78.878999999999991</v>
      </c>
      <c r="J47" s="73">
        <f t="shared" si="2"/>
        <v>590.54999999999995</v>
      </c>
      <c r="K47" s="73">
        <f t="shared" si="2"/>
        <v>9.3239999999999998</v>
      </c>
      <c r="L47" s="73">
        <f t="shared" si="2"/>
        <v>158.15899999999996</v>
      </c>
      <c r="M47" s="73">
        <f t="shared" si="2"/>
        <v>575.81799999999998</v>
      </c>
      <c r="N47" s="73">
        <f t="shared" si="2"/>
        <v>166.059</v>
      </c>
      <c r="O47" s="73">
        <f t="shared" si="2"/>
        <v>10.301</v>
      </c>
    </row>
    <row r="48" spans="1:15" s="10" customFormat="1" ht="13.5" outlineLevel="1" x14ac:dyDescent="0.2">
      <c r="A48" s="71" t="s">
        <v>9</v>
      </c>
      <c r="B48" s="72"/>
      <c r="C48" s="71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</row>
    <row r="49" spans="1:15" s="11" customFormat="1" ht="12.75" outlineLevel="1" x14ac:dyDescent="0.2">
      <c r="A49" s="71"/>
      <c r="B49" s="72" t="s">
        <v>121</v>
      </c>
      <c r="C49" s="71">
        <v>15</v>
      </c>
      <c r="D49" s="73">
        <v>0.12</v>
      </c>
      <c r="E49" s="73">
        <v>1.4999999999999999E-2</v>
      </c>
      <c r="F49" s="73">
        <v>11.97</v>
      </c>
      <c r="G49" s="73">
        <v>48.9</v>
      </c>
      <c r="H49" s="73"/>
      <c r="I49" s="73"/>
      <c r="J49" s="73"/>
      <c r="K49" s="73"/>
      <c r="L49" s="73">
        <v>3.75</v>
      </c>
      <c r="M49" s="73">
        <v>1.8</v>
      </c>
      <c r="N49" s="73">
        <v>0.9</v>
      </c>
      <c r="O49" s="73">
        <v>0.21</v>
      </c>
    </row>
    <row r="50" spans="1:15" s="11" customFormat="1" ht="12.75" outlineLevel="1" x14ac:dyDescent="0.2">
      <c r="A50" s="71"/>
      <c r="B50" s="72" t="s">
        <v>265</v>
      </c>
      <c r="C50" s="71">
        <v>200</v>
      </c>
      <c r="D50" s="73">
        <v>8.1999999999999993</v>
      </c>
      <c r="E50" s="73">
        <v>3</v>
      </c>
      <c r="F50" s="73">
        <v>11.8</v>
      </c>
      <c r="G50" s="73">
        <v>114</v>
      </c>
      <c r="H50" s="73"/>
      <c r="I50" s="73">
        <v>1.2</v>
      </c>
      <c r="J50" s="73">
        <v>20</v>
      </c>
      <c r="K50" s="73"/>
      <c r="L50" s="73">
        <v>248</v>
      </c>
      <c r="M50" s="73">
        <v>190</v>
      </c>
      <c r="N50" s="73">
        <v>30</v>
      </c>
      <c r="O50" s="73">
        <v>0.2</v>
      </c>
    </row>
    <row r="51" spans="1:15" s="11" customFormat="1" ht="12.75" outlineLevel="1" x14ac:dyDescent="0.2">
      <c r="A51" s="71"/>
      <c r="B51" s="72" t="s">
        <v>122</v>
      </c>
      <c r="C51" s="71">
        <v>235</v>
      </c>
      <c r="D51" s="73">
        <v>1.88</v>
      </c>
      <c r="E51" s="73">
        <v>0.47</v>
      </c>
      <c r="F51" s="73">
        <v>17.625</v>
      </c>
      <c r="G51" s="73">
        <v>89.3</v>
      </c>
      <c r="H51" s="73">
        <v>0.14099999999999999</v>
      </c>
      <c r="I51" s="73">
        <v>89.3</v>
      </c>
      <c r="J51" s="73"/>
      <c r="K51" s="73">
        <v>0.47</v>
      </c>
      <c r="L51" s="73">
        <v>82.25</v>
      </c>
      <c r="M51" s="73">
        <v>39.950000000000003</v>
      </c>
      <c r="N51" s="73">
        <v>25.85</v>
      </c>
      <c r="O51" s="73">
        <v>0.23499999999999999</v>
      </c>
    </row>
    <row r="52" spans="1:15" s="12" customFormat="1" ht="13.5" x14ac:dyDescent="0.25">
      <c r="A52" s="71" t="s">
        <v>23</v>
      </c>
      <c r="B52" s="72"/>
      <c r="C52" s="71">
        <f>SUM(C49:C51)</f>
        <v>450</v>
      </c>
      <c r="D52" s="73">
        <v>10.199999999999999</v>
      </c>
      <c r="E52" s="73">
        <v>3.4849999999999999</v>
      </c>
      <c r="F52" s="73">
        <v>41.395000000000003</v>
      </c>
      <c r="G52" s="73">
        <v>252.2</v>
      </c>
      <c r="H52" s="73">
        <v>0.14099999999999999</v>
      </c>
      <c r="I52" s="73">
        <v>90.5</v>
      </c>
      <c r="J52" s="73">
        <v>20</v>
      </c>
      <c r="K52" s="73">
        <v>0.47</v>
      </c>
      <c r="L52" s="73">
        <v>334</v>
      </c>
      <c r="M52" s="73">
        <v>231.75</v>
      </c>
      <c r="N52" s="73">
        <v>56.75</v>
      </c>
      <c r="O52" s="73">
        <v>0.64500000000000002</v>
      </c>
    </row>
    <row r="53" spans="1:15" s="13" customFormat="1" ht="12.75" x14ac:dyDescent="0.2">
      <c r="A53" s="71" t="s">
        <v>43</v>
      </c>
      <c r="B53" s="72"/>
      <c r="C53" s="71"/>
      <c r="D53" s="73">
        <f>D52+D47+D39</f>
        <v>85.171999999999997</v>
      </c>
      <c r="E53" s="73">
        <f t="shared" ref="E53:O53" si="3">E52+E47+E39</f>
        <v>49.831000000000003</v>
      </c>
      <c r="F53" s="73">
        <f t="shared" si="3"/>
        <v>253.786</v>
      </c>
      <c r="G53" s="73">
        <f t="shared" si="3"/>
        <v>1826.5810000000001</v>
      </c>
      <c r="H53" s="73">
        <f t="shared" si="3"/>
        <v>1.133</v>
      </c>
      <c r="I53" s="73">
        <f t="shared" si="3"/>
        <v>177.37899999999999</v>
      </c>
      <c r="J53" s="73">
        <f t="shared" si="3"/>
        <v>636.66999999999996</v>
      </c>
      <c r="K53" s="73">
        <f t="shared" si="3"/>
        <v>13.812000000000001</v>
      </c>
      <c r="L53" s="73">
        <f t="shared" si="3"/>
        <v>654.471</v>
      </c>
      <c r="M53" s="73">
        <f t="shared" si="3"/>
        <v>1235.183</v>
      </c>
      <c r="N53" s="73">
        <f t="shared" si="3"/>
        <v>322.84899999999999</v>
      </c>
      <c r="O53" s="73">
        <f t="shared" si="3"/>
        <v>15.96</v>
      </c>
    </row>
    <row r="54" spans="1:15" s="9" customFormat="1" ht="12.75" outlineLevel="1" x14ac:dyDescent="0.2">
      <c r="A54" s="71" t="s">
        <v>42</v>
      </c>
      <c r="B54" s="72"/>
      <c r="C54" s="71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5" spans="1:15" s="9" customFormat="1" ht="25.5" outlineLevel="1" x14ac:dyDescent="0.2">
      <c r="A55" s="71" t="s">
        <v>48</v>
      </c>
      <c r="B55" s="72" t="s">
        <v>47</v>
      </c>
      <c r="C55" s="71" t="s">
        <v>0</v>
      </c>
      <c r="D55" s="73" t="s">
        <v>1</v>
      </c>
      <c r="E55" s="73"/>
      <c r="F55" s="73"/>
      <c r="G55" s="73" t="s">
        <v>46</v>
      </c>
      <c r="H55" s="73" t="s">
        <v>11</v>
      </c>
      <c r="I55" s="73"/>
      <c r="J55" s="73"/>
      <c r="K55" s="73"/>
      <c r="L55" s="73" t="s">
        <v>12</v>
      </c>
      <c r="M55" s="73"/>
      <c r="N55" s="73"/>
      <c r="O55" s="73"/>
    </row>
    <row r="56" spans="1:15" s="9" customFormat="1" ht="12.75" outlineLevel="1" x14ac:dyDescent="0.2">
      <c r="A56" s="71"/>
      <c r="B56" s="72"/>
      <c r="C56" s="71"/>
      <c r="D56" s="73" t="s">
        <v>2</v>
      </c>
      <c r="E56" s="73" t="s">
        <v>3</v>
      </c>
      <c r="F56" s="73" t="s">
        <v>4</v>
      </c>
      <c r="G56" s="73"/>
      <c r="H56" s="73" t="s">
        <v>13</v>
      </c>
      <c r="I56" s="73" t="s">
        <v>14</v>
      </c>
      <c r="J56" s="73" t="s">
        <v>15</v>
      </c>
      <c r="K56" s="73" t="s">
        <v>16</v>
      </c>
      <c r="L56" s="73" t="s">
        <v>17</v>
      </c>
      <c r="M56" s="73" t="s">
        <v>18</v>
      </c>
      <c r="N56" s="73" t="s">
        <v>19</v>
      </c>
      <c r="O56" s="73" t="s">
        <v>20</v>
      </c>
    </row>
    <row r="57" spans="1:15" s="10" customFormat="1" ht="13.5" outlineLevel="1" x14ac:dyDescent="0.2">
      <c r="A57" s="71" t="s">
        <v>26</v>
      </c>
      <c r="B57" s="72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1:15" s="11" customFormat="1" ht="25.5" outlineLevel="1" x14ac:dyDescent="0.2">
      <c r="A58" s="71" t="s">
        <v>213</v>
      </c>
      <c r="B58" s="72" t="s">
        <v>277</v>
      </c>
      <c r="C58" s="71">
        <v>170</v>
      </c>
      <c r="D58" s="73">
        <v>25.026</v>
      </c>
      <c r="E58" s="73">
        <v>14.889999999999999</v>
      </c>
      <c r="F58" s="73">
        <v>23.675000000000001</v>
      </c>
      <c r="G58" s="73">
        <v>334.76300000000003</v>
      </c>
      <c r="H58" s="73">
        <v>0.08</v>
      </c>
      <c r="I58" s="73">
        <v>0.78499999999999992</v>
      </c>
      <c r="J58" s="73">
        <v>96</v>
      </c>
      <c r="K58" s="73">
        <v>0.34699999999999998</v>
      </c>
      <c r="L58" s="73">
        <v>241.8</v>
      </c>
      <c r="M58" s="73">
        <v>318.83999999999997</v>
      </c>
      <c r="N58" s="73">
        <v>37.03</v>
      </c>
      <c r="O58" s="73">
        <v>0.98499999999999999</v>
      </c>
    </row>
    <row r="59" spans="1:15" s="11" customFormat="1" ht="12.75" outlineLevel="1" x14ac:dyDescent="0.2">
      <c r="A59" s="71" t="s">
        <v>125</v>
      </c>
      <c r="B59" s="72" t="s">
        <v>201</v>
      </c>
      <c r="C59" s="71">
        <v>200</v>
      </c>
      <c r="D59" s="73"/>
      <c r="E59" s="73"/>
      <c r="F59" s="73">
        <v>9.9830000000000005</v>
      </c>
      <c r="G59" s="73">
        <v>39.911999999999999</v>
      </c>
      <c r="H59" s="73">
        <v>1E-3</v>
      </c>
      <c r="I59" s="73">
        <v>0.1</v>
      </c>
      <c r="J59" s="73"/>
      <c r="K59" s="73"/>
      <c r="L59" s="73">
        <v>4.95</v>
      </c>
      <c r="M59" s="73">
        <v>8.24</v>
      </c>
      <c r="N59" s="73">
        <v>4.4000000000000004</v>
      </c>
      <c r="O59" s="73">
        <v>0.85</v>
      </c>
    </row>
    <row r="60" spans="1:15" s="11" customFormat="1" ht="12.75" outlineLevel="1" x14ac:dyDescent="0.2">
      <c r="A60" s="71"/>
      <c r="B60" s="72" t="s">
        <v>157</v>
      </c>
      <c r="C60" s="71">
        <v>150</v>
      </c>
      <c r="D60" s="73">
        <v>0.6</v>
      </c>
      <c r="E60" s="73">
        <v>0.6</v>
      </c>
      <c r="F60" s="73">
        <v>14.7</v>
      </c>
      <c r="G60" s="73">
        <v>70.5</v>
      </c>
      <c r="H60" s="73">
        <v>4.4999999999999998E-2</v>
      </c>
      <c r="I60" s="73">
        <v>15</v>
      </c>
      <c r="J60" s="73">
        <v>7.5</v>
      </c>
      <c r="K60" s="73">
        <v>0.3</v>
      </c>
      <c r="L60" s="73">
        <v>24</v>
      </c>
      <c r="M60" s="73">
        <v>16.5</v>
      </c>
      <c r="N60" s="73">
        <v>13.5</v>
      </c>
      <c r="O60" s="73">
        <v>3.3</v>
      </c>
    </row>
    <row r="61" spans="1:15" s="11" customFormat="1" ht="12.75" outlineLevel="1" x14ac:dyDescent="0.2">
      <c r="A61" s="71"/>
      <c r="B61" s="72" t="s">
        <v>102</v>
      </c>
      <c r="C61" s="71">
        <v>60</v>
      </c>
      <c r="D61" s="73">
        <v>4.5</v>
      </c>
      <c r="E61" s="73">
        <v>1.74</v>
      </c>
      <c r="F61" s="73">
        <v>30.84</v>
      </c>
      <c r="G61" s="73">
        <v>157.02000000000001</v>
      </c>
      <c r="H61" s="73">
        <v>6.6000000000000003E-2</v>
      </c>
      <c r="I61" s="73"/>
      <c r="J61" s="73"/>
      <c r="K61" s="73">
        <v>1.02</v>
      </c>
      <c r="L61" s="73">
        <v>11.4</v>
      </c>
      <c r="M61" s="73">
        <v>39</v>
      </c>
      <c r="N61" s="73">
        <v>7.8</v>
      </c>
      <c r="O61" s="73">
        <v>0.72</v>
      </c>
    </row>
    <row r="62" spans="1:15" s="11" customFormat="1" ht="12.75" outlineLevel="1" x14ac:dyDescent="0.2">
      <c r="A62" s="71" t="s">
        <v>25</v>
      </c>
      <c r="B62" s="72"/>
      <c r="C62" s="71">
        <f>SUM(C58:C61)</f>
        <v>580</v>
      </c>
      <c r="D62" s="73">
        <v>30.126000000000001</v>
      </c>
      <c r="E62" s="73">
        <v>17.23</v>
      </c>
      <c r="F62" s="73">
        <v>79.197999999999993</v>
      </c>
      <c r="G62" s="73">
        <v>602.19500000000005</v>
      </c>
      <c r="H62" s="73">
        <v>0.192</v>
      </c>
      <c r="I62" s="73">
        <v>15.885</v>
      </c>
      <c r="J62" s="73">
        <v>103.5</v>
      </c>
      <c r="K62" s="73">
        <v>1.667</v>
      </c>
      <c r="L62" s="73">
        <v>282.14999999999998</v>
      </c>
      <c r="M62" s="73">
        <v>382.58</v>
      </c>
      <c r="N62" s="73">
        <v>62.73</v>
      </c>
      <c r="O62" s="73">
        <v>5.8550000000000004</v>
      </c>
    </row>
    <row r="63" spans="1:15" s="12" customFormat="1" ht="13.5" x14ac:dyDescent="0.25">
      <c r="A63" s="71" t="s">
        <v>8</v>
      </c>
      <c r="B63" s="72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</row>
    <row r="64" spans="1:15" s="10" customFormat="1" ht="13.5" outlineLevel="1" x14ac:dyDescent="0.2">
      <c r="A64" s="71" t="s">
        <v>126</v>
      </c>
      <c r="B64" s="72" t="s">
        <v>68</v>
      </c>
      <c r="C64" s="71">
        <v>100</v>
      </c>
      <c r="D64" s="73">
        <v>2.87</v>
      </c>
      <c r="E64" s="73">
        <v>6.375</v>
      </c>
      <c r="F64" s="73">
        <v>10.125</v>
      </c>
      <c r="G64" s="73">
        <v>109.80500000000001</v>
      </c>
      <c r="H64" s="73">
        <v>0.09</v>
      </c>
      <c r="I64" s="73">
        <v>11.5</v>
      </c>
      <c r="J64" s="73">
        <v>630</v>
      </c>
      <c r="K64" s="73">
        <v>2.4449999999999998</v>
      </c>
      <c r="L64" s="73">
        <v>21.204000000000001</v>
      </c>
      <c r="M64" s="73">
        <v>68.325000000000003</v>
      </c>
      <c r="N64" s="73">
        <v>25.116</v>
      </c>
      <c r="O64" s="73">
        <v>0.94399999999999995</v>
      </c>
    </row>
    <row r="65" spans="1:15" s="11" customFormat="1" ht="38.25" outlineLevel="1" x14ac:dyDescent="0.2">
      <c r="A65" s="71" t="s">
        <v>127</v>
      </c>
      <c r="B65" s="72" t="s">
        <v>267</v>
      </c>
      <c r="C65" s="71">
        <v>250</v>
      </c>
      <c r="D65" s="73">
        <v>3.0630000000000002</v>
      </c>
      <c r="E65" s="73">
        <v>5.3559999999999999</v>
      </c>
      <c r="F65" s="73">
        <v>11.763999999999999</v>
      </c>
      <c r="G65" s="73">
        <v>110.196</v>
      </c>
      <c r="H65" s="73">
        <v>6.2E-2</v>
      </c>
      <c r="I65" s="73">
        <v>21.07</v>
      </c>
      <c r="J65" s="73">
        <v>240.72</v>
      </c>
      <c r="K65" s="73">
        <v>1.7849999999999999</v>
      </c>
      <c r="L65" s="73">
        <v>47.064</v>
      </c>
      <c r="M65" s="73">
        <v>58.253999999999998</v>
      </c>
      <c r="N65" s="73">
        <v>26.472999999999999</v>
      </c>
      <c r="O65" s="73">
        <v>1.214</v>
      </c>
    </row>
    <row r="66" spans="1:15" s="11" customFormat="1" ht="38.25" outlineLevel="1" x14ac:dyDescent="0.2">
      <c r="A66" s="71" t="s">
        <v>215</v>
      </c>
      <c r="B66" s="72" t="s">
        <v>214</v>
      </c>
      <c r="C66" s="71">
        <v>110</v>
      </c>
      <c r="D66" s="73">
        <v>15.988999999999999</v>
      </c>
      <c r="E66" s="73">
        <v>13.119</v>
      </c>
      <c r="F66" s="73">
        <v>16.431000000000001</v>
      </c>
      <c r="G66" s="73">
        <v>248.72899999999998</v>
      </c>
      <c r="H66" s="73">
        <v>0.182</v>
      </c>
      <c r="I66" s="73">
        <v>12.11</v>
      </c>
      <c r="J66" s="73">
        <v>2569.5</v>
      </c>
      <c r="K66" s="73">
        <v>2.2230000000000003</v>
      </c>
      <c r="L66" s="73">
        <v>22.36</v>
      </c>
      <c r="M66" s="73">
        <v>205.20500000000001</v>
      </c>
      <c r="N66" s="73">
        <v>25.605</v>
      </c>
      <c r="O66" s="73">
        <v>3.85</v>
      </c>
    </row>
    <row r="67" spans="1:15" s="11" customFormat="1" ht="12.75" outlineLevel="1" x14ac:dyDescent="0.2">
      <c r="A67" s="71" t="s">
        <v>129</v>
      </c>
      <c r="B67" s="72" t="s">
        <v>71</v>
      </c>
      <c r="C67" s="71">
        <v>180</v>
      </c>
      <c r="D67" s="73">
        <v>2.8780000000000001</v>
      </c>
      <c r="E67" s="73">
        <v>9.423</v>
      </c>
      <c r="F67" s="73">
        <v>21.960999999999999</v>
      </c>
      <c r="G67" s="73">
        <v>185.249</v>
      </c>
      <c r="H67" s="73">
        <v>0.153</v>
      </c>
      <c r="I67" s="73">
        <v>21.95</v>
      </c>
      <c r="J67" s="73">
        <v>820</v>
      </c>
      <c r="K67" s="73">
        <v>4.3140000000000001</v>
      </c>
      <c r="L67" s="73">
        <v>29.100999999999999</v>
      </c>
      <c r="M67" s="73">
        <v>85.873999999999995</v>
      </c>
      <c r="N67" s="73">
        <v>39.433</v>
      </c>
      <c r="O67" s="73">
        <v>1.3080000000000001</v>
      </c>
    </row>
    <row r="68" spans="1:15" s="11" customFormat="1" ht="12.75" outlineLevel="1" x14ac:dyDescent="0.2">
      <c r="A68" s="71" t="s">
        <v>130</v>
      </c>
      <c r="B68" s="72" t="s">
        <v>72</v>
      </c>
      <c r="C68" s="71">
        <v>200</v>
      </c>
      <c r="D68" s="73">
        <v>0.2</v>
      </c>
      <c r="E68" s="73">
        <v>0.04</v>
      </c>
      <c r="F68" s="73">
        <v>12.28</v>
      </c>
      <c r="G68" s="73">
        <v>47.5</v>
      </c>
      <c r="H68" s="73">
        <v>6.0000000000000001E-3</v>
      </c>
      <c r="I68" s="73">
        <v>40</v>
      </c>
      <c r="J68" s="73"/>
      <c r="K68" s="73">
        <v>0.14399999999999999</v>
      </c>
      <c r="L68" s="73">
        <v>7.2</v>
      </c>
      <c r="M68" s="73">
        <v>6.6</v>
      </c>
      <c r="N68" s="73">
        <v>6.2</v>
      </c>
      <c r="O68" s="73">
        <v>0.28999999999999998</v>
      </c>
    </row>
    <row r="69" spans="1:15" s="11" customFormat="1" ht="12.75" outlineLevel="1" x14ac:dyDescent="0.2">
      <c r="A69" s="71"/>
      <c r="B69" s="72" t="s">
        <v>6</v>
      </c>
      <c r="C69" s="71">
        <v>40</v>
      </c>
      <c r="D69" s="73">
        <v>3.16</v>
      </c>
      <c r="E69" s="73">
        <v>0.4</v>
      </c>
      <c r="F69" s="73">
        <v>19.32</v>
      </c>
      <c r="G69" s="73">
        <v>94</v>
      </c>
      <c r="H69" s="73">
        <v>6.4000000000000001E-2</v>
      </c>
      <c r="I69" s="73"/>
      <c r="J69" s="73"/>
      <c r="K69" s="73">
        <v>0.52</v>
      </c>
      <c r="L69" s="73">
        <v>9.1999999999999993</v>
      </c>
      <c r="M69" s="73">
        <v>34.799999999999997</v>
      </c>
      <c r="N69" s="73">
        <v>13.2</v>
      </c>
      <c r="O69" s="73">
        <v>0.8</v>
      </c>
    </row>
    <row r="70" spans="1:15" s="11" customFormat="1" ht="12.75" outlineLevel="1" x14ac:dyDescent="0.2">
      <c r="A70" s="71"/>
      <c r="B70" s="72" t="s">
        <v>57</v>
      </c>
      <c r="C70" s="71">
        <v>50</v>
      </c>
      <c r="D70" s="73">
        <v>3.3</v>
      </c>
      <c r="E70" s="73">
        <v>0.6</v>
      </c>
      <c r="F70" s="73">
        <v>19.82</v>
      </c>
      <c r="G70" s="73">
        <v>99</v>
      </c>
      <c r="H70" s="73">
        <v>8.5000000000000006E-2</v>
      </c>
      <c r="I70" s="73"/>
      <c r="J70" s="73"/>
      <c r="K70" s="73">
        <v>0.5</v>
      </c>
      <c r="L70" s="73">
        <v>14.5</v>
      </c>
      <c r="M70" s="73">
        <v>75</v>
      </c>
      <c r="N70" s="73">
        <v>23.5</v>
      </c>
      <c r="O70" s="73">
        <v>1.95</v>
      </c>
    </row>
    <row r="71" spans="1:15" s="11" customFormat="1" ht="12.75" outlineLevel="1" x14ac:dyDescent="0.2">
      <c r="A71" s="71" t="s">
        <v>24</v>
      </c>
      <c r="B71" s="72"/>
      <c r="C71" s="71">
        <f>SUM(C64:C70)</f>
        <v>930</v>
      </c>
      <c r="D71" s="73">
        <f>SUM(D64:D70)</f>
        <v>31.459999999999997</v>
      </c>
      <c r="E71" s="73">
        <f t="shared" ref="E71:O71" si="4">SUM(E64:E70)</f>
        <v>35.313000000000002</v>
      </c>
      <c r="F71" s="73">
        <f t="shared" si="4"/>
        <v>111.70099999999999</v>
      </c>
      <c r="G71" s="73">
        <f t="shared" si="4"/>
        <v>894.47900000000004</v>
      </c>
      <c r="H71" s="73">
        <f t="shared" si="4"/>
        <v>0.6419999999999999</v>
      </c>
      <c r="I71" s="73">
        <f t="shared" si="4"/>
        <v>106.63</v>
      </c>
      <c r="J71" s="73">
        <f t="shared" si="4"/>
        <v>4260.22</v>
      </c>
      <c r="K71" s="73">
        <f t="shared" si="4"/>
        <v>11.930999999999999</v>
      </c>
      <c r="L71" s="73">
        <f t="shared" si="4"/>
        <v>150.62899999999999</v>
      </c>
      <c r="M71" s="73">
        <f t="shared" si="4"/>
        <v>534.05799999999999</v>
      </c>
      <c r="N71" s="73">
        <f t="shared" si="4"/>
        <v>159.52700000000002</v>
      </c>
      <c r="O71" s="73">
        <f t="shared" si="4"/>
        <v>10.356</v>
      </c>
    </row>
    <row r="72" spans="1:15" s="12" customFormat="1" ht="13.5" x14ac:dyDescent="0.25">
      <c r="A72" s="71" t="s">
        <v>9</v>
      </c>
      <c r="B72" s="72"/>
      <c r="C72" s="71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</row>
    <row r="73" spans="1:15" s="10" customFormat="1" ht="13.5" outlineLevel="1" x14ac:dyDescent="0.2">
      <c r="A73" s="71"/>
      <c r="B73" s="72" t="s">
        <v>110</v>
      </c>
      <c r="C73" s="71">
        <v>15</v>
      </c>
      <c r="D73" s="73">
        <v>1.125</v>
      </c>
      <c r="E73" s="73">
        <v>1.47</v>
      </c>
      <c r="F73" s="73">
        <v>11.16</v>
      </c>
      <c r="G73" s="73">
        <v>62.55</v>
      </c>
      <c r="H73" s="73">
        <v>1.2E-2</v>
      </c>
      <c r="I73" s="73"/>
      <c r="J73" s="73">
        <v>1.5</v>
      </c>
      <c r="K73" s="73"/>
      <c r="L73" s="73">
        <v>4.3499999999999996</v>
      </c>
      <c r="M73" s="73">
        <v>13.5</v>
      </c>
      <c r="N73" s="73">
        <v>3</v>
      </c>
      <c r="O73" s="73">
        <v>0.315</v>
      </c>
    </row>
    <row r="74" spans="1:15" s="11" customFormat="1" ht="12.75" outlineLevel="1" x14ac:dyDescent="0.2">
      <c r="A74" s="71"/>
      <c r="B74" s="72" t="s">
        <v>265</v>
      </c>
      <c r="C74" s="71">
        <v>200</v>
      </c>
      <c r="D74" s="73">
        <v>8.1999999999999993</v>
      </c>
      <c r="E74" s="73">
        <v>3</v>
      </c>
      <c r="F74" s="73">
        <v>11.8</v>
      </c>
      <c r="G74" s="73">
        <v>114</v>
      </c>
      <c r="H74" s="73"/>
      <c r="I74" s="73">
        <v>1.2</v>
      </c>
      <c r="J74" s="73">
        <v>20</v>
      </c>
      <c r="K74" s="73"/>
      <c r="L74" s="73">
        <v>248</v>
      </c>
      <c r="M74" s="73">
        <v>190</v>
      </c>
      <c r="N74" s="73">
        <v>30</v>
      </c>
      <c r="O74" s="73">
        <v>0.2</v>
      </c>
    </row>
    <row r="75" spans="1:15" s="11" customFormat="1" ht="12.75" outlineLevel="1" x14ac:dyDescent="0.2">
      <c r="A75" s="71"/>
      <c r="B75" s="72" t="s">
        <v>199</v>
      </c>
      <c r="C75" s="71">
        <v>235</v>
      </c>
      <c r="D75" s="73">
        <v>0.94</v>
      </c>
      <c r="E75" s="73">
        <v>0.94</v>
      </c>
      <c r="F75" s="73">
        <v>23.03</v>
      </c>
      <c r="G75" s="73">
        <v>110.45</v>
      </c>
      <c r="H75" s="73">
        <v>7.0999999999999994E-2</v>
      </c>
      <c r="I75" s="73">
        <v>23.5</v>
      </c>
      <c r="J75" s="73">
        <v>11.75</v>
      </c>
      <c r="K75" s="73">
        <v>0.47</v>
      </c>
      <c r="L75" s="73">
        <v>37.6</v>
      </c>
      <c r="M75" s="73">
        <v>25.85</v>
      </c>
      <c r="N75" s="73">
        <v>21.15</v>
      </c>
      <c r="O75" s="73">
        <v>5.17</v>
      </c>
    </row>
    <row r="76" spans="1:15" s="11" customFormat="1" ht="26.25" customHeight="1" outlineLevel="1" x14ac:dyDescent="0.2">
      <c r="A76" s="71" t="s">
        <v>23</v>
      </c>
      <c r="B76" s="72"/>
      <c r="C76" s="71">
        <f>SUM(C73:C75)</f>
        <v>450</v>
      </c>
      <c r="D76" s="73">
        <v>10.265000000000001</v>
      </c>
      <c r="E76" s="73">
        <v>5.41</v>
      </c>
      <c r="F76" s="73">
        <v>45.99</v>
      </c>
      <c r="G76" s="73">
        <v>287</v>
      </c>
      <c r="H76" s="73">
        <v>8.3000000000000004E-2</v>
      </c>
      <c r="I76" s="73">
        <v>24.7</v>
      </c>
      <c r="J76" s="73">
        <v>33.25</v>
      </c>
      <c r="K76" s="73">
        <v>0.47</v>
      </c>
      <c r="L76" s="73">
        <v>289.95</v>
      </c>
      <c r="M76" s="73">
        <v>229.35</v>
      </c>
      <c r="N76" s="73">
        <v>54.15</v>
      </c>
      <c r="O76" s="73">
        <v>5.6849999999999996</v>
      </c>
    </row>
    <row r="77" spans="1:15" s="12" customFormat="1" ht="13.5" x14ac:dyDescent="0.25">
      <c r="A77" s="71" t="s">
        <v>41</v>
      </c>
      <c r="B77" s="72"/>
      <c r="C77" s="71"/>
      <c r="D77" s="73">
        <v>71.850999999999999</v>
      </c>
      <c r="E77" s="73">
        <v>57.953000000000003</v>
      </c>
      <c r="F77" s="73">
        <v>236.88900000000001</v>
      </c>
      <c r="G77" s="73">
        <v>1783.674</v>
      </c>
      <c r="H77" s="73">
        <v>0.91699999999999982</v>
      </c>
      <c r="I77" s="73">
        <v>147.21499999999997</v>
      </c>
      <c r="J77" s="73">
        <v>4396.97</v>
      </c>
      <c r="K77" s="73">
        <v>14.068</v>
      </c>
      <c r="L77" s="73">
        <v>722.72899999999993</v>
      </c>
      <c r="M77" s="73">
        <v>1145.9880000000001</v>
      </c>
      <c r="N77" s="73">
        <v>276.40700000000004</v>
      </c>
      <c r="O77" s="73">
        <v>21.896000000000001</v>
      </c>
    </row>
    <row r="78" spans="1:15" s="13" customFormat="1" ht="12.75" x14ac:dyDescent="0.2">
      <c r="A78" s="71" t="s">
        <v>40</v>
      </c>
      <c r="B78" s="72"/>
      <c r="C78" s="71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</row>
    <row r="79" spans="1:15" s="9" customFormat="1" ht="25.5" outlineLevel="1" x14ac:dyDescent="0.2">
      <c r="A79" s="71" t="s">
        <v>48</v>
      </c>
      <c r="B79" s="72" t="s">
        <v>47</v>
      </c>
      <c r="C79" s="71" t="s">
        <v>0</v>
      </c>
      <c r="D79" s="73" t="s">
        <v>1</v>
      </c>
      <c r="E79" s="73"/>
      <c r="F79" s="73"/>
      <c r="G79" s="73" t="s">
        <v>46</v>
      </c>
      <c r="H79" s="73" t="s">
        <v>11</v>
      </c>
      <c r="I79" s="73"/>
      <c r="J79" s="73"/>
      <c r="K79" s="73"/>
      <c r="L79" s="73" t="s">
        <v>12</v>
      </c>
      <c r="M79" s="73"/>
      <c r="N79" s="73"/>
      <c r="O79" s="73"/>
    </row>
    <row r="80" spans="1:15" s="9" customFormat="1" ht="12.75" outlineLevel="1" x14ac:dyDescent="0.2">
      <c r="A80" s="71"/>
      <c r="B80" s="72"/>
      <c r="C80" s="71"/>
      <c r="D80" s="73" t="s">
        <v>2</v>
      </c>
      <c r="E80" s="73" t="s">
        <v>3</v>
      </c>
      <c r="F80" s="73" t="s">
        <v>4</v>
      </c>
      <c r="G80" s="73"/>
      <c r="H80" s="73" t="s">
        <v>13</v>
      </c>
      <c r="I80" s="73" t="s">
        <v>14</v>
      </c>
      <c r="J80" s="73" t="s">
        <v>15</v>
      </c>
      <c r="K80" s="73" t="s">
        <v>16</v>
      </c>
      <c r="L80" s="73" t="s">
        <v>17</v>
      </c>
      <c r="M80" s="73" t="s">
        <v>18</v>
      </c>
      <c r="N80" s="73" t="s">
        <v>19</v>
      </c>
      <c r="O80" s="73" t="s">
        <v>20</v>
      </c>
    </row>
    <row r="81" spans="1:15" s="9" customFormat="1" ht="12.75" outlineLevel="1" x14ac:dyDescent="0.2">
      <c r="A81" s="71" t="s">
        <v>26</v>
      </c>
      <c r="B81" s="72"/>
      <c r="C81" s="71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</row>
    <row r="82" spans="1:15" s="10" customFormat="1" ht="25.5" outlineLevel="1" x14ac:dyDescent="0.2">
      <c r="A82" s="71" t="s">
        <v>112</v>
      </c>
      <c r="B82" s="72" t="s">
        <v>216</v>
      </c>
      <c r="C82" s="71">
        <v>40</v>
      </c>
      <c r="D82" s="73">
        <v>0.44</v>
      </c>
      <c r="E82" s="73">
        <v>0.08</v>
      </c>
      <c r="F82" s="73">
        <v>1.52</v>
      </c>
      <c r="G82" s="73">
        <v>9.6</v>
      </c>
      <c r="H82" s="73">
        <v>2.4E-2</v>
      </c>
      <c r="I82" s="73">
        <v>10</v>
      </c>
      <c r="J82" s="73"/>
      <c r="K82" s="73">
        <v>0.28000000000000003</v>
      </c>
      <c r="L82" s="73">
        <v>5.6</v>
      </c>
      <c r="M82" s="73">
        <v>10.4</v>
      </c>
      <c r="N82" s="73">
        <v>8</v>
      </c>
      <c r="O82" s="73">
        <v>0.36</v>
      </c>
    </row>
    <row r="83" spans="1:15" s="11" customFormat="1" ht="25.5" outlineLevel="1" x14ac:dyDescent="0.2">
      <c r="A83" s="71" t="s">
        <v>217</v>
      </c>
      <c r="B83" s="72" t="s">
        <v>218</v>
      </c>
      <c r="C83" s="71">
        <v>110</v>
      </c>
      <c r="D83" s="73">
        <v>22.474</v>
      </c>
      <c r="E83" s="73">
        <v>7.4749999999999996</v>
      </c>
      <c r="F83" s="73">
        <v>1.6859999999999999</v>
      </c>
      <c r="G83" s="73">
        <v>165.13100000000003</v>
      </c>
      <c r="H83" s="73">
        <v>0.113</v>
      </c>
      <c r="I83" s="73">
        <v>2.1320000000000001</v>
      </c>
      <c r="J83" s="73">
        <v>50</v>
      </c>
      <c r="K83" s="73">
        <v>0.80900000000000005</v>
      </c>
      <c r="L83" s="73">
        <v>25.78</v>
      </c>
      <c r="M83" s="73">
        <v>175.37</v>
      </c>
      <c r="N83" s="73">
        <v>21.21</v>
      </c>
      <c r="O83" s="73">
        <v>1.4339999999999999</v>
      </c>
    </row>
    <row r="84" spans="1:15" s="11" customFormat="1" ht="12.75" outlineLevel="1" x14ac:dyDescent="0.2">
      <c r="A84" s="71" t="s">
        <v>134</v>
      </c>
      <c r="B84" s="72" t="s">
        <v>74</v>
      </c>
      <c r="C84" s="71">
        <v>180</v>
      </c>
      <c r="D84" s="73">
        <v>4.6529999999999996</v>
      </c>
      <c r="E84" s="73">
        <v>3.1509999999999998</v>
      </c>
      <c r="F84" s="73">
        <v>18.117000000000001</v>
      </c>
      <c r="G84" s="73">
        <v>122.55500000000001</v>
      </c>
      <c r="H84" s="73">
        <v>0.10100000000000001</v>
      </c>
      <c r="I84" s="73">
        <v>99.015000000000001</v>
      </c>
      <c r="J84" s="73">
        <v>91.6</v>
      </c>
      <c r="K84" s="73">
        <v>0.41699999999999998</v>
      </c>
      <c r="L84" s="73">
        <v>108.13800000000001</v>
      </c>
      <c r="M84" s="73">
        <v>81.263999999999996</v>
      </c>
      <c r="N84" s="73">
        <v>41.511000000000003</v>
      </c>
      <c r="O84" s="73">
        <v>1.639</v>
      </c>
    </row>
    <row r="85" spans="1:15" s="11" customFormat="1" ht="12.75" outlineLevel="1" x14ac:dyDescent="0.2">
      <c r="A85" s="71" t="s">
        <v>101</v>
      </c>
      <c r="B85" s="72" t="s">
        <v>29</v>
      </c>
      <c r="C85" s="71">
        <v>200</v>
      </c>
      <c r="D85" s="73">
        <v>3.9</v>
      </c>
      <c r="E85" s="73">
        <v>3</v>
      </c>
      <c r="F85" s="73">
        <v>15.28</v>
      </c>
      <c r="G85" s="73">
        <v>99.9</v>
      </c>
      <c r="H85" s="73">
        <v>2.3E-2</v>
      </c>
      <c r="I85" s="73">
        <v>0.78400000000000003</v>
      </c>
      <c r="J85" s="73">
        <v>10</v>
      </c>
      <c r="K85" s="73"/>
      <c r="L85" s="73">
        <v>124.76600000000001</v>
      </c>
      <c r="M85" s="73">
        <v>90</v>
      </c>
      <c r="N85" s="73">
        <v>14</v>
      </c>
      <c r="O85" s="73">
        <v>0.13400000000000001</v>
      </c>
    </row>
    <row r="86" spans="1:15" s="11" customFormat="1" ht="25.5" outlineLevel="1" x14ac:dyDescent="0.2">
      <c r="A86" s="71" t="s">
        <v>100</v>
      </c>
      <c r="B86" s="72" t="s">
        <v>274</v>
      </c>
      <c r="C86" s="71">
        <v>15</v>
      </c>
      <c r="D86" s="73">
        <v>3.9</v>
      </c>
      <c r="E86" s="73">
        <v>3.915</v>
      </c>
      <c r="F86" s="73"/>
      <c r="G86" s="73">
        <v>51.6</v>
      </c>
      <c r="H86" s="73">
        <v>5.0000000000000001E-3</v>
      </c>
      <c r="I86" s="73">
        <v>0.12</v>
      </c>
      <c r="J86" s="73">
        <v>34.5</v>
      </c>
      <c r="K86" s="73">
        <v>7.4999999999999997E-2</v>
      </c>
      <c r="L86" s="73">
        <v>150</v>
      </c>
      <c r="M86" s="73">
        <v>96</v>
      </c>
      <c r="N86" s="73">
        <v>6.75</v>
      </c>
      <c r="O86" s="73">
        <v>0.15</v>
      </c>
    </row>
    <row r="87" spans="1:15" s="11" customFormat="1" ht="12.75" outlineLevel="1" x14ac:dyDescent="0.2">
      <c r="A87" s="71"/>
      <c r="B87" s="72" t="s">
        <v>102</v>
      </c>
      <c r="C87" s="71">
        <v>60</v>
      </c>
      <c r="D87" s="73">
        <v>4.5</v>
      </c>
      <c r="E87" s="73">
        <v>1.74</v>
      </c>
      <c r="F87" s="73">
        <v>30.84</v>
      </c>
      <c r="G87" s="73">
        <v>157.02000000000001</v>
      </c>
      <c r="H87" s="73">
        <v>6.6000000000000003E-2</v>
      </c>
      <c r="I87" s="73"/>
      <c r="J87" s="73"/>
      <c r="K87" s="73">
        <v>1.02</v>
      </c>
      <c r="L87" s="73">
        <v>11.4</v>
      </c>
      <c r="M87" s="73">
        <v>39</v>
      </c>
      <c r="N87" s="73">
        <v>7.8</v>
      </c>
      <c r="O87" s="73">
        <v>0.72</v>
      </c>
    </row>
    <row r="88" spans="1:15" s="11" customFormat="1" ht="12.75" outlineLevel="1" x14ac:dyDescent="0.2">
      <c r="A88" s="71" t="s">
        <v>25</v>
      </c>
      <c r="B88" s="72"/>
      <c r="C88" s="71">
        <f>SUM(C82:C87)</f>
        <v>605</v>
      </c>
      <c r="D88" s="73">
        <v>39.866999999999997</v>
      </c>
      <c r="E88" s="73">
        <v>19.361000000000001</v>
      </c>
      <c r="F88" s="73">
        <v>67.442999999999998</v>
      </c>
      <c r="G88" s="73">
        <v>605.80600000000004</v>
      </c>
      <c r="H88" s="73">
        <v>0.33100000000000002</v>
      </c>
      <c r="I88" s="73">
        <v>112.051</v>
      </c>
      <c r="J88" s="73">
        <v>186.1</v>
      </c>
      <c r="K88" s="73">
        <v>2.601</v>
      </c>
      <c r="L88" s="73">
        <v>425.68299999999999</v>
      </c>
      <c r="M88" s="73">
        <v>492.03399999999999</v>
      </c>
      <c r="N88" s="73">
        <v>99.271000000000001</v>
      </c>
      <c r="O88" s="73">
        <v>4.4370000000000003</v>
      </c>
    </row>
    <row r="89" spans="1:15" s="12" customFormat="1" ht="13.5" x14ac:dyDescent="0.25">
      <c r="A89" s="71" t="s">
        <v>8</v>
      </c>
      <c r="B89" s="72"/>
      <c r="C89" s="71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</row>
    <row r="90" spans="1:15" s="10" customFormat="1" ht="25.5" outlineLevel="1" x14ac:dyDescent="0.2">
      <c r="A90" s="71" t="s">
        <v>135</v>
      </c>
      <c r="B90" s="72" t="s">
        <v>75</v>
      </c>
      <c r="C90" s="71">
        <v>100</v>
      </c>
      <c r="D90" s="73">
        <v>0.96899999999999997</v>
      </c>
      <c r="E90" s="73">
        <v>6.157</v>
      </c>
      <c r="F90" s="73">
        <v>10.170999999999999</v>
      </c>
      <c r="G90" s="73">
        <v>102.316</v>
      </c>
      <c r="H90" s="73">
        <v>4.7E-2</v>
      </c>
      <c r="I90" s="73">
        <v>7.15</v>
      </c>
      <c r="J90" s="73">
        <v>1261.25</v>
      </c>
      <c r="K90" s="73">
        <v>2.9420000000000002</v>
      </c>
      <c r="L90" s="73">
        <v>22.41</v>
      </c>
      <c r="M90" s="73">
        <v>38.619999999999997</v>
      </c>
      <c r="N90" s="73">
        <v>26.99</v>
      </c>
      <c r="O90" s="73">
        <v>1.06</v>
      </c>
    </row>
    <row r="91" spans="1:15" s="11" customFormat="1" ht="38.25" outlineLevel="1" x14ac:dyDescent="0.2">
      <c r="A91" s="71" t="s">
        <v>136</v>
      </c>
      <c r="B91" s="72" t="s">
        <v>137</v>
      </c>
      <c r="C91" s="71">
        <v>250</v>
      </c>
      <c r="D91" s="73">
        <v>4.008</v>
      </c>
      <c r="E91" s="73">
        <v>6.9859999999999998</v>
      </c>
      <c r="F91" s="73">
        <v>17.212</v>
      </c>
      <c r="G91" s="73">
        <v>148.33500000000001</v>
      </c>
      <c r="H91" s="73">
        <v>0.114</v>
      </c>
      <c r="I91" s="73">
        <v>16.75</v>
      </c>
      <c r="J91" s="73">
        <v>207.55</v>
      </c>
      <c r="K91" s="73">
        <v>2.3860000000000001</v>
      </c>
      <c r="L91" s="73">
        <v>19.760000000000002</v>
      </c>
      <c r="M91" s="73">
        <v>78.89</v>
      </c>
      <c r="N91" s="73">
        <v>27.91</v>
      </c>
      <c r="O91" s="73">
        <v>1.0900000000000001</v>
      </c>
    </row>
    <row r="92" spans="1:15" s="11" customFormat="1" ht="25.5" outlineLevel="1" x14ac:dyDescent="0.2">
      <c r="A92" s="71" t="s">
        <v>219</v>
      </c>
      <c r="B92" s="72" t="s">
        <v>220</v>
      </c>
      <c r="C92" s="71">
        <v>110</v>
      </c>
      <c r="D92" s="73">
        <v>11.462</v>
      </c>
      <c r="E92" s="73">
        <v>6.476</v>
      </c>
      <c r="F92" s="73">
        <v>14.856</v>
      </c>
      <c r="G92" s="73">
        <v>164.404</v>
      </c>
      <c r="H92" s="73">
        <v>0.121</v>
      </c>
      <c r="I92" s="73">
        <v>0.42300000000000004</v>
      </c>
      <c r="J92" s="73">
        <v>15.4</v>
      </c>
      <c r="K92" s="73">
        <v>2.1479999999999997</v>
      </c>
      <c r="L92" s="73">
        <v>60.972000000000001</v>
      </c>
      <c r="M92" s="73">
        <v>175.18</v>
      </c>
      <c r="N92" s="73">
        <v>41.597999999999999</v>
      </c>
      <c r="O92" s="73">
        <v>1.0409999999999999</v>
      </c>
    </row>
    <row r="93" spans="1:15" s="11" customFormat="1" ht="12.75" outlineLevel="1" x14ac:dyDescent="0.2">
      <c r="A93" s="71" t="s">
        <v>140</v>
      </c>
      <c r="B93" s="72" t="s">
        <v>53</v>
      </c>
      <c r="C93" s="71">
        <v>180</v>
      </c>
      <c r="D93" s="73">
        <v>3.952</v>
      </c>
      <c r="E93" s="73">
        <v>4.9450000000000003</v>
      </c>
      <c r="F93" s="73">
        <v>26.673999999999999</v>
      </c>
      <c r="G93" s="73">
        <v>167.51499999999999</v>
      </c>
      <c r="H93" s="73">
        <v>0.192</v>
      </c>
      <c r="I93" s="73">
        <v>31.167999999999999</v>
      </c>
      <c r="J93" s="73">
        <v>22.8</v>
      </c>
      <c r="K93" s="73">
        <v>0.20499999999999999</v>
      </c>
      <c r="L93" s="73">
        <v>53.98</v>
      </c>
      <c r="M93" s="73">
        <v>117.35</v>
      </c>
      <c r="N93" s="73">
        <v>39.79</v>
      </c>
      <c r="O93" s="73">
        <v>1.462</v>
      </c>
    </row>
    <row r="94" spans="1:15" s="11" customFormat="1" ht="12.75" outlineLevel="1" x14ac:dyDescent="0.2">
      <c r="A94" s="71" t="s">
        <v>120</v>
      </c>
      <c r="B94" s="72" t="s">
        <v>59</v>
      </c>
      <c r="C94" s="71">
        <v>200</v>
      </c>
      <c r="D94" s="73">
        <v>0.16</v>
      </c>
      <c r="E94" s="73">
        <v>0.16</v>
      </c>
      <c r="F94" s="73">
        <v>13.9</v>
      </c>
      <c r="G94" s="73">
        <v>58.7</v>
      </c>
      <c r="H94" s="73">
        <v>1.2E-2</v>
      </c>
      <c r="I94" s="73">
        <v>4</v>
      </c>
      <c r="J94" s="73">
        <v>2</v>
      </c>
      <c r="K94" s="73">
        <v>0.08</v>
      </c>
      <c r="L94" s="73">
        <v>6.4</v>
      </c>
      <c r="M94" s="73">
        <v>4.4000000000000004</v>
      </c>
      <c r="N94" s="73">
        <v>3.6</v>
      </c>
      <c r="O94" s="73">
        <v>0.91</v>
      </c>
    </row>
    <row r="95" spans="1:15" s="11" customFormat="1" ht="12.75" outlineLevel="1" x14ac:dyDescent="0.2">
      <c r="A95" s="71"/>
      <c r="B95" s="72" t="s">
        <v>6</v>
      </c>
      <c r="C95" s="71">
        <v>40</v>
      </c>
      <c r="D95" s="73">
        <v>3.16</v>
      </c>
      <c r="E95" s="73">
        <v>0.4</v>
      </c>
      <c r="F95" s="73">
        <v>19.32</v>
      </c>
      <c r="G95" s="73">
        <v>94</v>
      </c>
      <c r="H95" s="73">
        <v>6.4000000000000001E-2</v>
      </c>
      <c r="I95" s="73"/>
      <c r="J95" s="73"/>
      <c r="K95" s="73">
        <v>0.52</v>
      </c>
      <c r="L95" s="73">
        <v>9.1999999999999993</v>
      </c>
      <c r="M95" s="73">
        <v>34.799999999999997</v>
      </c>
      <c r="N95" s="73">
        <v>13.2</v>
      </c>
      <c r="O95" s="73">
        <v>0.8</v>
      </c>
    </row>
    <row r="96" spans="1:15" s="11" customFormat="1" ht="12.75" outlineLevel="1" x14ac:dyDescent="0.2">
      <c r="A96" s="71"/>
      <c r="B96" s="72" t="s">
        <v>57</v>
      </c>
      <c r="C96" s="71">
        <v>50</v>
      </c>
      <c r="D96" s="73">
        <v>3.3</v>
      </c>
      <c r="E96" s="73">
        <v>0.6</v>
      </c>
      <c r="F96" s="73">
        <v>19.82</v>
      </c>
      <c r="G96" s="73">
        <v>99</v>
      </c>
      <c r="H96" s="73">
        <v>8.5000000000000006E-2</v>
      </c>
      <c r="I96" s="73"/>
      <c r="J96" s="73"/>
      <c r="K96" s="73">
        <v>0.5</v>
      </c>
      <c r="L96" s="73">
        <v>14.5</v>
      </c>
      <c r="M96" s="73">
        <v>75</v>
      </c>
      <c r="N96" s="73">
        <v>23.5</v>
      </c>
      <c r="O96" s="73">
        <v>1.95</v>
      </c>
    </row>
    <row r="97" spans="1:15" s="11" customFormat="1" ht="12.75" outlineLevel="1" x14ac:dyDescent="0.2">
      <c r="A97" s="71" t="s">
        <v>24</v>
      </c>
      <c r="B97" s="72"/>
      <c r="C97" s="71">
        <f>SUM(C90:C96)</f>
        <v>930</v>
      </c>
      <c r="D97" s="73">
        <f>SUM(D90:D96)</f>
        <v>27.010999999999999</v>
      </c>
      <c r="E97" s="73">
        <f t="shared" ref="E97:O97" si="5">SUM(E90:E96)</f>
        <v>25.724</v>
      </c>
      <c r="F97" s="73">
        <f t="shared" si="5"/>
        <v>121.953</v>
      </c>
      <c r="G97" s="73">
        <f t="shared" si="5"/>
        <v>834.27</v>
      </c>
      <c r="H97" s="73">
        <f t="shared" si="5"/>
        <v>0.63500000000000001</v>
      </c>
      <c r="I97" s="73">
        <f t="shared" si="5"/>
        <v>59.491</v>
      </c>
      <c r="J97" s="73">
        <f t="shared" si="5"/>
        <v>1509</v>
      </c>
      <c r="K97" s="73">
        <f t="shared" si="5"/>
        <v>8.7810000000000006</v>
      </c>
      <c r="L97" s="73">
        <f t="shared" si="5"/>
        <v>187.22199999999998</v>
      </c>
      <c r="M97" s="73">
        <f t="shared" si="5"/>
        <v>524.24</v>
      </c>
      <c r="N97" s="73">
        <f t="shared" si="5"/>
        <v>176.58799999999997</v>
      </c>
      <c r="O97" s="73">
        <f t="shared" si="5"/>
        <v>8.3130000000000006</v>
      </c>
    </row>
    <row r="98" spans="1:15" s="12" customFormat="1" ht="13.5" x14ac:dyDescent="0.25">
      <c r="A98" s="71" t="s">
        <v>9</v>
      </c>
      <c r="B98" s="72"/>
      <c r="C98" s="71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  <row r="99" spans="1:15" s="10" customFormat="1" ht="13.5" outlineLevel="1" x14ac:dyDescent="0.2">
      <c r="A99" s="71"/>
      <c r="B99" s="72" t="s">
        <v>110</v>
      </c>
      <c r="C99" s="71">
        <v>15</v>
      </c>
      <c r="D99" s="73">
        <v>1.125</v>
      </c>
      <c r="E99" s="73">
        <v>1.47</v>
      </c>
      <c r="F99" s="73">
        <v>11.16</v>
      </c>
      <c r="G99" s="73">
        <v>62.55</v>
      </c>
      <c r="H99" s="73">
        <v>1.2E-2</v>
      </c>
      <c r="I99" s="73"/>
      <c r="J99" s="73">
        <v>1.5</v>
      </c>
      <c r="K99" s="73"/>
      <c r="L99" s="73">
        <v>4.3499999999999996</v>
      </c>
      <c r="M99" s="73">
        <v>13.5</v>
      </c>
      <c r="N99" s="73">
        <v>3</v>
      </c>
      <c r="O99" s="73">
        <v>0.315</v>
      </c>
    </row>
    <row r="100" spans="1:15" s="11" customFormat="1" ht="12.75" outlineLevel="1" x14ac:dyDescent="0.2">
      <c r="A100" s="71"/>
      <c r="B100" s="72" t="s">
        <v>266</v>
      </c>
      <c r="C100" s="71">
        <v>200</v>
      </c>
      <c r="D100" s="73">
        <v>8.1999999999999993</v>
      </c>
      <c r="E100" s="73">
        <v>3</v>
      </c>
      <c r="F100" s="73">
        <v>11.8</v>
      </c>
      <c r="G100" s="73">
        <v>114</v>
      </c>
      <c r="H100" s="73"/>
      <c r="I100" s="73">
        <v>1.2</v>
      </c>
      <c r="J100" s="73">
        <v>20</v>
      </c>
      <c r="K100" s="73"/>
      <c r="L100" s="73">
        <v>248</v>
      </c>
      <c r="M100" s="73">
        <v>190</v>
      </c>
      <c r="N100" s="73">
        <v>30</v>
      </c>
      <c r="O100" s="73">
        <v>0.2</v>
      </c>
    </row>
    <row r="101" spans="1:15" s="11" customFormat="1" ht="12.75" outlineLevel="1" x14ac:dyDescent="0.2">
      <c r="A101" s="71"/>
      <c r="B101" s="72" t="s">
        <v>122</v>
      </c>
      <c r="C101" s="71">
        <v>235</v>
      </c>
      <c r="D101" s="73">
        <v>1.88</v>
      </c>
      <c r="E101" s="73">
        <v>0.47</v>
      </c>
      <c r="F101" s="73">
        <v>17.625</v>
      </c>
      <c r="G101" s="73">
        <v>89.3</v>
      </c>
      <c r="H101" s="73">
        <v>0.14099999999999999</v>
      </c>
      <c r="I101" s="73">
        <v>89.3</v>
      </c>
      <c r="J101" s="73"/>
      <c r="K101" s="73">
        <v>0.47</v>
      </c>
      <c r="L101" s="73">
        <v>82.25</v>
      </c>
      <c r="M101" s="73">
        <v>39.950000000000003</v>
      </c>
      <c r="N101" s="73">
        <v>25.85</v>
      </c>
      <c r="O101" s="73">
        <v>0.23499999999999999</v>
      </c>
    </row>
    <row r="102" spans="1:15" s="11" customFormat="1" ht="12.75" outlineLevel="1" x14ac:dyDescent="0.2">
      <c r="A102" s="71" t="s">
        <v>23</v>
      </c>
      <c r="B102" s="72"/>
      <c r="C102" s="71">
        <f>SUM(C99:C101)</f>
        <v>450</v>
      </c>
      <c r="D102" s="73">
        <v>11.205</v>
      </c>
      <c r="E102" s="73">
        <v>4.9400000000000004</v>
      </c>
      <c r="F102" s="73">
        <v>40.585000000000001</v>
      </c>
      <c r="G102" s="73">
        <v>265.85000000000002</v>
      </c>
      <c r="H102" s="73">
        <v>0.153</v>
      </c>
      <c r="I102" s="73">
        <v>90.5</v>
      </c>
      <c r="J102" s="73">
        <v>21.5</v>
      </c>
      <c r="K102" s="73">
        <v>0.47</v>
      </c>
      <c r="L102" s="73">
        <v>334.6</v>
      </c>
      <c r="M102" s="73">
        <v>243.45</v>
      </c>
      <c r="N102" s="73">
        <v>58.85</v>
      </c>
      <c r="O102" s="73">
        <v>0.75</v>
      </c>
    </row>
    <row r="103" spans="1:15" s="12" customFormat="1" ht="13.5" x14ac:dyDescent="0.25">
      <c r="A103" s="71" t="s">
        <v>39</v>
      </c>
      <c r="B103" s="72"/>
      <c r="C103" s="71"/>
      <c r="D103" s="73">
        <v>78.082999999999998</v>
      </c>
      <c r="E103" s="73">
        <v>50.025000000000006</v>
      </c>
      <c r="F103" s="73">
        <v>229.98099999999999</v>
      </c>
      <c r="G103" s="73">
        <v>1705.9259999999999</v>
      </c>
      <c r="H103" s="73">
        <v>1.119</v>
      </c>
      <c r="I103" s="73">
        <v>262.04199999999997</v>
      </c>
      <c r="J103" s="73">
        <v>1716.6</v>
      </c>
      <c r="K103" s="73">
        <v>11.852</v>
      </c>
      <c r="L103" s="73">
        <v>947.505</v>
      </c>
      <c r="M103" s="73">
        <v>1259.7240000000002</v>
      </c>
      <c r="N103" s="73">
        <v>334.709</v>
      </c>
      <c r="O103" s="73">
        <v>13.5</v>
      </c>
    </row>
    <row r="104" spans="1:15" s="46" customFormat="1" ht="12.75" x14ac:dyDescent="0.2">
      <c r="A104" s="43" t="s">
        <v>38</v>
      </c>
      <c r="B104" s="44"/>
      <c r="C104" s="43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1:15" s="47" customFormat="1" ht="25.5" outlineLevel="1" x14ac:dyDescent="0.2">
      <c r="A105" s="43" t="s">
        <v>48</v>
      </c>
      <c r="B105" s="44" t="s">
        <v>47</v>
      </c>
      <c r="C105" s="43" t="s">
        <v>0</v>
      </c>
      <c r="D105" s="45" t="s">
        <v>1</v>
      </c>
      <c r="E105" s="45"/>
      <c r="F105" s="45"/>
      <c r="G105" s="45" t="s">
        <v>46</v>
      </c>
      <c r="H105" s="45" t="s">
        <v>11</v>
      </c>
      <c r="I105" s="45"/>
      <c r="J105" s="45"/>
      <c r="K105" s="45"/>
      <c r="L105" s="45" t="s">
        <v>12</v>
      </c>
      <c r="M105" s="45"/>
      <c r="N105" s="45"/>
      <c r="O105" s="45"/>
    </row>
    <row r="106" spans="1:15" s="47" customFormat="1" ht="12.75" outlineLevel="1" x14ac:dyDescent="0.2">
      <c r="A106" s="43"/>
      <c r="B106" s="44"/>
      <c r="C106" s="43"/>
      <c r="D106" s="45" t="s">
        <v>2</v>
      </c>
      <c r="E106" s="45" t="s">
        <v>3</v>
      </c>
      <c r="F106" s="45" t="s">
        <v>4</v>
      </c>
      <c r="G106" s="45"/>
      <c r="H106" s="45" t="s">
        <v>13</v>
      </c>
      <c r="I106" s="45" t="s">
        <v>14</v>
      </c>
      <c r="J106" s="45" t="s">
        <v>15</v>
      </c>
      <c r="K106" s="45" t="s">
        <v>16</v>
      </c>
      <c r="L106" s="45" t="s">
        <v>17</v>
      </c>
      <c r="M106" s="45" t="s">
        <v>18</v>
      </c>
      <c r="N106" s="45" t="s">
        <v>19</v>
      </c>
      <c r="O106" s="45" t="s">
        <v>20</v>
      </c>
    </row>
    <row r="107" spans="1:15" s="47" customFormat="1" ht="12.75" outlineLevel="1" x14ac:dyDescent="0.2">
      <c r="A107" s="43" t="s">
        <v>26</v>
      </c>
      <c r="B107" s="44"/>
      <c r="C107" s="43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 s="48" customFormat="1" ht="25.5" outlineLevel="1" x14ac:dyDescent="0.2">
      <c r="A108" s="43" t="s">
        <v>141</v>
      </c>
      <c r="B108" s="44" t="s">
        <v>221</v>
      </c>
      <c r="C108" s="43">
        <v>40</v>
      </c>
      <c r="D108" s="45">
        <v>1.24</v>
      </c>
      <c r="E108" s="45">
        <v>0.08</v>
      </c>
      <c r="F108" s="45">
        <v>2.6</v>
      </c>
      <c r="G108" s="45">
        <v>16</v>
      </c>
      <c r="H108" s="45">
        <v>4.3999999999999997E-2</v>
      </c>
      <c r="I108" s="45">
        <v>4</v>
      </c>
      <c r="J108" s="45">
        <v>20</v>
      </c>
      <c r="K108" s="45">
        <v>0.08</v>
      </c>
      <c r="L108" s="45">
        <v>8</v>
      </c>
      <c r="M108" s="45">
        <v>24.8</v>
      </c>
      <c r="N108" s="45">
        <v>8.4</v>
      </c>
      <c r="O108" s="45">
        <v>0.28000000000000003</v>
      </c>
    </row>
    <row r="109" spans="1:15" s="49" customFormat="1" ht="12.75" outlineLevel="1" x14ac:dyDescent="0.2">
      <c r="A109" s="43" t="s">
        <v>142</v>
      </c>
      <c r="B109" s="44" t="s">
        <v>58</v>
      </c>
      <c r="C109" s="43">
        <v>170</v>
      </c>
      <c r="D109" s="45">
        <v>17.704000000000001</v>
      </c>
      <c r="E109" s="45">
        <v>20.995000000000001</v>
      </c>
      <c r="F109" s="45">
        <v>3.2909999999999999</v>
      </c>
      <c r="G109" s="45">
        <v>273.14299999999997</v>
      </c>
      <c r="H109" s="45">
        <v>0.1</v>
      </c>
      <c r="I109" s="45">
        <v>0.28799999999999998</v>
      </c>
      <c r="J109" s="45">
        <v>352.8</v>
      </c>
      <c r="K109" s="45">
        <v>0.83799999999999997</v>
      </c>
      <c r="L109" s="45">
        <v>130.755</v>
      </c>
      <c r="M109" s="45">
        <v>291.279</v>
      </c>
      <c r="N109" s="45">
        <v>22.143999999999998</v>
      </c>
      <c r="O109" s="45">
        <v>3.27</v>
      </c>
    </row>
    <row r="110" spans="1:15" s="49" customFormat="1" ht="12.75" outlineLevel="1" x14ac:dyDescent="0.2">
      <c r="A110" s="43" t="s">
        <v>143</v>
      </c>
      <c r="B110" s="44" t="s">
        <v>167</v>
      </c>
      <c r="C110" s="43">
        <v>207</v>
      </c>
      <c r="D110" s="45">
        <v>6.3E-2</v>
      </c>
      <c r="E110" s="45">
        <v>7.0000000000000001E-3</v>
      </c>
      <c r="F110" s="45">
        <v>10.193</v>
      </c>
      <c r="G110" s="45">
        <v>42.292000000000002</v>
      </c>
      <c r="H110" s="45">
        <v>4.0000000000000001E-3</v>
      </c>
      <c r="I110" s="45">
        <v>2.9</v>
      </c>
      <c r="J110" s="45"/>
      <c r="K110" s="45">
        <v>1.4E-2</v>
      </c>
      <c r="L110" s="45">
        <v>7.75</v>
      </c>
      <c r="M110" s="45">
        <v>9.7799999999999994</v>
      </c>
      <c r="N110" s="45">
        <v>5.24</v>
      </c>
      <c r="O110" s="45">
        <v>0.89200000000000002</v>
      </c>
    </row>
    <row r="111" spans="1:15" s="49" customFormat="1" ht="12.75" outlineLevel="1" x14ac:dyDescent="0.2">
      <c r="A111" s="43"/>
      <c r="B111" s="44" t="s">
        <v>102</v>
      </c>
      <c r="C111" s="43">
        <v>60</v>
      </c>
      <c r="D111" s="45">
        <v>4.5</v>
      </c>
      <c r="E111" s="45">
        <v>1.74</v>
      </c>
      <c r="F111" s="45">
        <v>30.84</v>
      </c>
      <c r="G111" s="45">
        <v>157.02000000000001</v>
      </c>
      <c r="H111" s="45">
        <v>6.6000000000000003E-2</v>
      </c>
      <c r="I111" s="45"/>
      <c r="J111" s="45"/>
      <c r="K111" s="45">
        <v>1.02</v>
      </c>
      <c r="L111" s="45">
        <v>11.4</v>
      </c>
      <c r="M111" s="45">
        <v>39</v>
      </c>
      <c r="N111" s="45">
        <v>7.8</v>
      </c>
      <c r="O111" s="45">
        <v>0.72</v>
      </c>
    </row>
    <row r="112" spans="1:15" s="49" customFormat="1" ht="12.75" outlineLevel="1" x14ac:dyDescent="0.2">
      <c r="A112" s="43"/>
      <c r="B112" s="44" t="s">
        <v>144</v>
      </c>
      <c r="C112" s="43">
        <v>150</v>
      </c>
      <c r="D112" s="45">
        <v>1.35</v>
      </c>
      <c r="E112" s="45">
        <v>0.3</v>
      </c>
      <c r="F112" s="45">
        <v>12.15</v>
      </c>
      <c r="G112" s="45">
        <v>64.5</v>
      </c>
      <c r="H112" s="45">
        <v>0.06</v>
      </c>
      <c r="I112" s="45">
        <v>90</v>
      </c>
      <c r="J112" s="45"/>
      <c r="K112" s="45">
        <v>0.3</v>
      </c>
      <c r="L112" s="45">
        <v>51</v>
      </c>
      <c r="M112" s="45">
        <v>34.5</v>
      </c>
      <c r="N112" s="45">
        <v>19.5</v>
      </c>
      <c r="O112" s="45">
        <v>0.45</v>
      </c>
    </row>
    <row r="113" spans="1:15" s="49" customFormat="1" ht="12.75" outlineLevel="1" x14ac:dyDescent="0.2">
      <c r="A113" s="43" t="s">
        <v>25</v>
      </c>
      <c r="B113" s="44"/>
      <c r="C113" s="43">
        <f>SUM(C108:C112)</f>
        <v>627</v>
      </c>
      <c r="D113" s="45">
        <v>24.856999999999999</v>
      </c>
      <c r="E113" s="45">
        <v>23.122</v>
      </c>
      <c r="F113" s="45">
        <v>59.073999999999998</v>
      </c>
      <c r="G113" s="45">
        <v>552.95500000000004</v>
      </c>
      <c r="H113" s="45">
        <v>0.27300000000000002</v>
      </c>
      <c r="I113" s="45">
        <v>97.188000000000002</v>
      </c>
      <c r="J113" s="45">
        <v>372.8</v>
      </c>
      <c r="K113" s="45">
        <v>2.2519999999999998</v>
      </c>
      <c r="L113" s="45">
        <v>208.905</v>
      </c>
      <c r="M113" s="45">
        <v>399.35899999999998</v>
      </c>
      <c r="N113" s="45">
        <v>63.084000000000003</v>
      </c>
      <c r="O113" s="45">
        <v>5.6120000000000001</v>
      </c>
    </row>
    <row r="114" spans="1:15" s="84" customFormat="1" ht="13.5" x14ac:dyDescent="0.25">
      <c r="A114" s="43" t="s">
        <v>8</v>
      </c>
      <c r="B114" s="44"/>
      <c r="C114" s="43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5" s="48" customFormat="1" ht="13.5" outlineLevel="1" x14ac:dyDescent="0.2">
      <c r="A115" s="43" t="s">
        <v>145</v>
      </c>
      <c r="B115" s="44" t="s">
        <v>63</v>
      </c>
      <c r="C115" s="43">
        <v>100</v>
      </c>
      <c r="D115" s="45">
        <v>1.272</v>
      </c>
      <c r="E115" s="45">
        <v>7.1550000000000002</v>
      </c>
      <c r="F115" s="45">
        <v>6.758</v>
      </c>
      <c r="G115" s="45">
        <v>97.537000000000006</v>
      </c>
      <c r="H115" s="45">
        <v>4.5999999999999999E-2</v>
      </c>
      <c r="I115" s="45">
        <v>12.6</v>
      </c>
      <c r="J115" s="45">
        <v>241.6</v>
      </c>
      <c r="K115" s="45">
        <v>3.1970000000000001</v>
      </c>
      <c r="L115" s="45">
        <v>33.35</v>
      </c>
      <c r="M115" s="45">
        <v>37.53</v>
      </c>
      <c r="N115" s="45">
        <v>20.100000000000001</v>
      </c>
      <c r="O115" s="45">
        <v>0.83399999999999996</v>
      </c>
    </row>
    <row r="116" spans="1:15" s="49" customFormat="1" ht="25.5" outlineLevel="1" x14ac:dyDescent="0.2">
      <c r="A116" s="43" t="s">
        <v>146</v>
      </c>
      <c r="B116" s="44" t="s">
        <v>269</v>
      </c>
      <c r="C116" s="43">
        <v>250</v>
      </c>
      <c r="D116" s="45">
        <v>2.89</v>
      </c>
      <c r="E116" s="45">
        <v>6.7759999999999998</v>
      </c>
      <c r="F116" s="45">
        <v>11.192</v>
      </c>
      <c r="G116" s="45">
        <v>117.846</v>
      </c>
      <c r="H116" s="45">
        <v>8.7999999999999995E-2</v>
      </c>
      <c r="I116" s="45">
        <v>20.539000000000001</v>
      </c>
      <c r="J116" s="45">
        <v>233.32</v>
      </c>
      <c r="K116" s="45">
        <v>2.3860000000000001</v>
      </c>
      <c r="L116" s="45">
        <v>41.287999999999997</v>
      </c>
      <c r="M116" s="45">
        <v>64.227000000000004</v>
      </c>
      <c r="N116" s="45">
        <v>22.783999999999999</v>
      </c>
      <c r="O116" s="45">
        <v>0.90700000000000003</v>
      </c>
    </row>
    <row r="117" spans="1:15" s="49" customFormat="1" ht="38.25" outlineLevel="1" x14ac:dyDescent="0.2">
      <c r="A117" s="43" t="s">
        <v>222</v>
      </c>
      <c r="B117" s="44" t="s">
        <v>223</v>
      </c>
      <c r="C117" s="43">
        <v>110</v>
      </c>
      <c r="D117" s="45">
        <v>13.814</v>
      </c>
      <c r="E117" s="45">
        <v>12.927999999999999</v>
      </c>
      <c r="F117" s="45">
        <v>15.75</v>
      </c>
      <c r="G117" s="45">
        <v>235.572</v>
      </c>
      <c r="H117" s="45">
        <v>0.122</v>
      </c>
      <c r="I117" s="45">
        <v>2.5599999999999996</v>
      </c>
      <c r="J117" s="45">
        <v>48.8</v>
      </c>
      <c r="K117" s="45">
        <v>1.512</v>
      </c>
      <c r="L117" s="45">
        <v>25.084</v>
      </c>
      <c r="M117" s="45">
        <v>127.95500000000001</v>
      </c>
      <c r="N117" s="45">
        <v>23.201000000000001</v>
      </c>
      <c r="O117" s="45">
        <v>1.6850000000000001</v>
      </c>
    </row>
    <row r="118" spans="1:15" s="49" customFormat="1" ht="12.75" outlineLevel="1" x14ac:dyDescent="0.2">
      <c r="A118" s="43" t="s">
        <v>114</v>
      </c>
      <c r="B118" s="44" t="s">
        <v>60</v>
      </c>
      <c r="C118" s="43">
        <v>180</v>
      </c>
      <c r="D118" s="45">
        <v>4.5819999999999999</v>
      </c>
      <c r="E118" s="45">
        <v>3.55</v>
      </c>
      <c r="F118" s="45">
        <v>48.152000000000001</v>
      </c>
      <c r="G118" s="45">
        <v>242.886</v>
      </c>
      <c r="H118" s="45">
        <v>5.1999999999999998E-2</v>
      </c>
      <c r="I118" s="45"/>
      <c r="J118" s="45">
        <v>16</v>
      </c>
      <c r="K118" s="45">
        <v>0.3</v>
      </c>
      <c r="L118" s="45">
        <v>6.8220000000000001</v>
      </c>
      <c r="M118" s="45">
        <v>98.834999999999994</v>
      </c>
      <c r="N118" s="45">
        <v>32.54</v>
      </c>
      <c r="O118" s="45">
        <v>0.66300000000000003</v>
      </c>
    </row>
    <row r="119" spans="1:15" s="49" customFormat="1" ht="25.5" outlineLevel="1" x14ac:dyDescent="0.2">
      <c r="A119" s="43" t="s">
        <v>108</v>
      </c>
      <c r="B119" s="44" t="s">
        <v>109</v>
      </c>
      <c r="C119" s="43">
        <v>200</v>
      </c>
      <c r="D119" s="45">
        <v>0.78</v>
      </c>
      <c r="E119" s="45">
        <v>0.06</v>
      </c>
      <c r="F119" s="45">
        <v>20.12</v>
      </c>
      <c r="G119" s="45">
        <v>85.3</v>
      </c>
      <c r="H119" s="45">
        <v>0.02</v>
      </c>
      <c r="I119" s="45">
        <v>0.8</v>
      </c>
      <c r="J119" s="45"/>
      <c r="K119" s="45">
        <v>1.1000000000000001</v>
      </c>
      <c r="L119" s="45">
        <v>32</v>
      </c>
      <c r="M119" s="45">
        <v>29.2</v>
      </c>
      <c r="N119" s="45">
        <v>21</v>
      </c>
      <c r="O119" s="45">
        <v>0.67</v>
      </c>
    </row>
    <row r="120" spans="1:15" s="49" customFormat="1" ht="12.75" outlineLevel="1" x14ac:dyDescent="0.2">
      <c r="A120" s="43"/>
      <c r="B120" s="44" t="s">
        <v>6</v>
      </c>
      <c r="C120" s="43">
        <v>40</v>
      </c>
      <c r="D120" s="45">
        <v>3.16</v>
      </c>
      <c r="E120" s="45">
        <v>0.4</v>
      </c>
      <c r="F120" s="45">
        <v>19.32</v>
      </c>
      <c r="G120" s="45">
        <v>94</v>
      </c>
      <c r="H120" s="45">
        <v>6.4000000000000001E-2</v>
      </c>
      <c r="I120" s="45"/>
      <c r="J120" s="45"/>
      <c r="K120" s="45">
        <v>0.52</v>
      </c>
      <c r="L120" s="45">
        <v>9.1999999999999993</v>
      </c>
      <c r="M120" s="45">
        <v>34.799999999999997</v>
      </c>
      <c r="N120" s="45">
        <v>13.2</v>
      </c>
      <c r="O120" s="45">
        <v>0.8</v>
      </c>
    </row>
    <row r="121" spans="1:15" s="49" customFormat="1" ht="12.75" outlineLevel="1" x14ac:dyDescent="0.2">
      <c r="A121" s="43"/>
      <c r="B121" s="44" t="s">
        <v>57</v>
      </c>
      <c r="C121" s="43">
        <v>50</v>
      </c>
      <c r="D121" s="45">
        <v>3.3</v>
      </c>
      <c r="E121" s="45">
        <v>0.6</v>
      </c>
      <c r="F121" s="45">
        <v>19.82</v>
      </c>
      <c r="G121" s="45">
        <v>99</v>
      </c>
      <c r="H121" s="45">
        <v>8.5000000000000006E-2</v>
      </c>
      <c r="I121" s="45"/>
      <c r="J121" s="45"/>
      <c r="K121" s="45">
        <v>0.5</v>
      </c>
      <c r="L121" s="45">
        <v>14.5</v>
      </c>
      <c r="M121" s="45">
        <v>75</v>
      </c>
      <c r="N121" s="45">
        <v>23.5</v>
      </c>
      <c r="O121" s="45">
        <v>1.95</v>
      </c>
    </row>
    <row r="122" spans="1:15" s="49" customFormat="1" ht="12.75" outlineLevel="1" x14ac:dyDescent="0.2">
      <c r="A122" s="43" t="s">
        <v>24</v>
      </c>
      <c r="B122" s="44"/>
      <c r="C122" s="43">
        <f>SUM(C115:C121)</f>
        <v>930</v>
      </c>
      <c r="D122" s="45">
        <f>SUM(D115:D121)</f>
        <v>29.798000000000002</v>
      </c>
      <c r="E122" s="45">
        <f t="shared" ref="E122:O122" si="6">SUM(E115:E121)</f>
        <v>31.469000000000001</v>
      </c>
      <c r="F122" s="45">
        <f t="shared" si="6"/>
        <v>141.11199999999999</v>
      </c>
      <c r="G122" s="45">
        <f t="shared" si="6"/>
        <v>972.14099999999996</v>
      </c>
      <c r="H122" s="45">
        <f t="shared" si="6"/>
        <v>0.47700000000000004</v>
      </c>
      <c r="I122" s="45">
        <f t="shared" si="6"/>
        <v>36.499000000000002</v>
      </c>
      <c r="J122" s="45">
        <f t="shared" si="6"/>
        <v>539.71999999999991</v>
      </c>
      <c r="K122" s="45">
        <f t="shared" si="6"/>
        <v>9.5150000000000006</v>
      </c>
      <c r="L122" s="45">
        <f t="shared" si="6"/>
        <v>162.244</v>
      </c>
      <c r="M122" s="45">
        <f t="shared" si="6"/>
        <v>467.54700000000003</v>
      </c>
      <c r="N122" s="45">
        <f t="shared" si="6"/>
        <v>156.32499999999999</v>
      </c>
      <c r="O122" s="45">
        <f t="shared" si="6"/>
        <v>7.5090000000000003</v>
      </c>
    </row>
    <row r="123" spans="1:15" s="84" customFormat="1" ht="13.5" x14ac:dyDescent="0.25">
      <c r="A123" s="43" t="s">
        <v>9</v>
      </c>
      <c r="B123" s="44"/>
      <c r="C123" s="43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5" s="48" customFormat="1" ht="13.5" outlineLevel="1" x14ac:dyDescent="0.2">
      <c r="A124" s="43"/>
      <c r="B124" s="44" t="s">
        <v>121</v>
      </c>
      <c r="C124" s="43">
        <v>15</v>
      </c>
      <c r="D124" s="45">
        <v>0.12</v>
      </c>
      <c r="E124" s="45">
        <v>1.4999999999999999E-2</v>
      </c>
      <c r="F124" s="45">
        <v>11.97</v>
      </c>
      <c r="G124" s="45">
        <v>48.9</v>
      </c>
      <c r="H124" s="45"/>
      <c r="I124" s="45"/>
      <c r="J124" s="45"/>
      <c r="K124" s="45"/>
      <c r="L124" s="45">
        <v>3.75</v>
      </c>
      <c r="M124" s="45">
        <v>1.8</v>
      </c>
      <c r="N124" s="45">
        <v>0.9</v>
      </c>
      <c r="O124" s="45">
        <v>0.21</v>
      </c>
    </row>
    <row r="125" spans="1:15" s="49" customFormat="1" ht="12.75" outlineLevel="1" x14ac:dyDescent="0.2">
      <c r="A125" s="43"/>
      <c r="B125" s="44" t="s">
        <v>265</v>
      </c>
      <c r="C125" s="43">
        <v>200</v>
      </c>
      <c r="D125" s="45">
        <v>8.1999999999999993</v>
      </c>
      <c r="E125" s="45">
        <v>3</v>
      </c>
      <c r="F125" s="45">
        <v>11.8</v>
      </c>
      <c r="G125" s="45">
        <v>114</v>
      </c>
      <c r="H125" s="45"/>
      <c r="I125" s="45">
        <v>1.2</v>
      </c>
      <c r="J125" s="45">
        <v>20</v>
      </c>
      <c r="K125" s="45"/>
      <c r="L125" s="45">
        <v>248</v>
      </c>
      <c r="M125" s="45">
        <v>190</v>
      </c>
      <c r="N125" s="45">
        <v>30</v>
      </c>
      <c r="O125" s="45">
        <v>0.2</v>
      </c>
    </row>
    <row r="126" spans="1:15" s="49" customFormat="1" ht="12.75" outlineLevel="1" x14ac:dyDescent="0.2">
      <c r="A126" s="43"/>
      <c r="B126" s="44" t="s">
        <v>199</v>
      </c>
      <c r="C126" s="43">
        <v>235</v>
      </c>
      <c r="D126" s="45">
        <v>0.94</v>
      </c>
      <c r="E126" s="45">
        <v>0.94</v>
      </c>
      <c r="F126" s="45">
        <v>23.03</v>
      </c>
      <c r="G126" s="45">
        <v>110.45</v>
      </c>
      <c r="H126" s="45">
        <v>7.0999999999999994E-2</v>
      </c>
      <c r="I126" s="45">
        <v>23.5</v>
      </c>
      <c r="J126" s="45">
        <v>11.75</v>
      </c>
      <c r="K126" s="45">
        <v>0.47</v>
      </c>
      <c r="L126" s="45">
        <v>37.6</v>
      </c>
      <c r="M126" s="45">
        <v>25.85</v>
      </c>
      <c r="N126" s="45">
        <v>21.15</v>
      </c>
      <c r="O126" s="45">
        <v>5.17</v>
      </c>
    </row>
    <row r="127" spans="1:15" s="49" customFormat="1" ht="12.75" outlineLevel="1" x14ac:dyDescent="0.2">
      <c r="A127" s="43" t="s">
        <v>23</v>
      </c>
      <c r="B127" s="44"/>
      <c r="C127" s="43">
        <f>SUM(C124:C126)</f>
        <v>450</v>
      </c>
      <c r="D127" s="45">
        <v>9.26</v>
      </c>
      <c r="E127" s="45">
        <v>3.9550000000000001</v>
      </c>
      <c r="F127" s="45">
        <v>46.8</v>
      </c>
      <c r="G127" s="45">
        <v>273.35000000000002</v>
      </c>
      <c r="H127" s="45">
        <v>7.0999999999999994E-2</v>
      </c>
      <c r="I127" s="45">
        <v>24.7</v>
      </c>
      <c r="J127" s="45">
        <v>31.75</v>
      </c>
      <c r="K127" s="45">
        <v>0.47</v>
      </c>
      <c r="L127" s="45">
        <v>289.35000000000002</v>
      </c>
      <c r="M127" s="45">
        <v>217.65</v>
      </c>
      <c r="N127" s="45">
        <v>52.05</v>
      </c>
      <c r="O127" s="45">
        <v>5.58</v>
      </c>
    </row>
    <row r="128" spans="1:15" s="84" customFormat="1" ht="15.75" customHeight="1" x14ac:dyDescent="0.25">
      <c r="A128" s="43" t="s">
        <v>37</v>
      </c>
      <c r="B128" s="44"/>
      <c r="C128" s="43"/>
      <c r="D128" s="45">
        <f>D127+D122+D113</f>
        <v>63.914999999999999</v>
      </c>
      <c r="E128" s="45">
        <f t="shared" ref="E128:O128" si="7">E127+E122+E113</f>
        <v>58.545999999999999</v>
      </c>
      <c r="F128" s="45">
        <f t="shared" si="7"/>
        <v>246.98599999999999</v>
      </c>
      <c r="G128" s="45">
        <f t="shared" si="7"/>
        <v>1798.4459999999999</v>
      </c>
      <c r="H128" s="45">
        <f t="shared" si="7"/>
        <v>0.82100000000000006</v>
      </c>
      <c r="I128" s="45">
        <f t="shared" si="7"/>
        <v>158.387</v>
      </c>
      <c r="J128" s="45">
        <f t="shared" si="7"/>
        <v>944.27</v>
      </c>
      <c r="K128" s="45">
        <f t="shared" si="7"/>
        <v>12.237000000000002</v>
      </c>
      <c r="L128" s="45">
        <f t="shared" si="7"/>
        <v>660.49900000000002</v>
      </c>
      <c r="M128" s="45">
        <f t="shared" si="7"/>
        <v>1084.556</v>
      </c>
      <c r="N128" s="45">
        <f t="shared" si="7"/>
        <v>271.459</v>
      </c>
      <c r="O128" s="45">
        <f t="shared" si="7"/>
        <v>18.701000000000001</v>
      </c>
    </row>
    <row r="129" spans="1:15" s="46" customFormat="1" ht="12.75" x14ac:dyDescent="0.2">
      <c r="A129" s="43" t="s">
        <v>36</v>
      </c>
      <c r="B129" s="44"/>
      <c r="C129" s="4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s="47" customFormat="1" ht="25.5" outlineLevel="1" x14ac:dyDescent="0.2">
      <c r="A130" s="43" t="s">
        <v>48</v>
      </c>
      <c r="B130" s="44" t="s">
        <v>47</v>
      </c>
      <c r="C130" s="43" t="s">
        <v>0</v>
      </c>
      <c r="D130" s="45" t="s">
        <v>1</v>
      </c>
      <c r="E130" s="45"/>
      <c r="F130" s="45"/>
      <c r="G130" s="45" t="s">
        <v>46</v>
      </c>
      <c r="H130" s="45" t="s">
        <v>11</v>
      </c>
      <c r="I130" s="45"/>
      <c r="J130" s="45"/>
      <c r="K130" s="45"/>
      <c r="L130" s="45" t="s">
        <v>12</v>
      </c>
      <c r="M130" s="45"/>
      <c r="N130" s="45"/>
      <c r="O130" s="45"/>
    </row>
    <row r="131" spans="1:15" s="47" customFormat="1" ht="12.75" outlineLevel="1" x14ac:dyDescent="0.2">
      <c r="A131" s="43"/>
      <c r="B131" s="44"/>
      <c r="C131" s="43"/>
      <c r="D131" s="45" t="s">
        <v>2</v>
      </c>
      <c r="E131" s="45" t="s">
        <v>3</v>
      </c>
      <c r="F131" s="45" t="s">
        <v>4</v>
      </c>
      <c r="G131" s="45"/>
      <c r="H131" s="45" t="s">
        <v>13</v>
      </c>
      <c r="I131" s="45" t="s">
        <v>14</v>
      </c>
      <c r="J131" s="45" t="s">
        <v>15</v>
      </c>
      <c r="K131" s="45" t="s">
        <v>16</v>
      </c>
      <c r="L131" s="45" t="s">
        <v>17</v>
      </c>
      <c r="M131" s="45" t="s">
        <v>18</v>
      </c>
      <c r="N131" s="45" t="s">
        <v>19</v>
      </c>
      <c r="O131" s="45" t="s">
        <v>20</v>
      </c>
    </row>
    <row r="132" spans="1:15" s="47" customFormat="1" ht="12.75" outlineLevel="1" x14ac:dyDescent="0.2">
      <c r="A132" s="43" t="s">
        <v>26</v>
      </c>
      <c r="B132" s="44"/>
      <c r="C132" s="43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s="48" customFormat="1" ht="25.5" outlineLevel="1" x14ac:dyDescent="0.2">
      <c r="A133" s="43" t="s">
        <v>183</v>
      </c>
      <c r="B133" s="44" t="s">
        <v>77</v>
      </c>
      <c r="C133" s="43">
        <v>250</v>
      </c>
      <c r="D133" s="45">
        <v>8.5449999999999999</v>
      </c>
      <c r="E133" s="45">
        <v>10.135</v>
      </c>
      <c r="F133" s="45">
        <v>46.08</v>
      </c>
      <c r="G133" s="45">
        <v>310.62599999999998</v>
      </c>
      <c r="H133" s="45">
        <v>0.21299999999999999</v>
      </c>
      <c r="I133" s="45">
        <v>0.68400000000000005</v>
      </c>
      <c r="J133" s="45">
        <v>43.4</v>
      </c>
      <c r="K133" s="45">
        <v>0.215</v>
      </c>
      <c r="L133" s="45">
        <v>158.39599999999999</v>
      </c>
      <c r="M133" s="45">
        <v>211.38399999999999</v>
      </c>
      <c r="N133" s="45">
        <v>53.76</v>
      </c>
      <c r="O133" s="45">
        <v>1.4359999999999999</v>
      </c>
    </row>
    <row r="134" spans="1:15" s="49" customFormat="1" ht="25.5" outlineLevel="1" x14ac:dyDescent="0.2">
      <c r="A134" s="43" t="s">
        <v>99</v>
      </c>
      <c r="B134" s="44" t="s">
        <v>224</v>
      </c>
      <c r="C134" s="43">
        <v>60</v>
      </c>
      <c r="D134" s="43">
        <v>9.911999999999999</v>
      </c>
      <c r="E134" s="43">
        <v>6.44</v>
      </c>
      <c r="F134" s="43">
        <v>17.388000000000002</v>
      </c>
      <c r="G134" s="43">
        <v>167.44</v>
      </c>
      <c r="H134" s="43">
        <v>8.1000000000000003E-2</v>
      </c>
      <c r="I134" s="43">
        <v>0</v>
      </c>
      <c r="J134" s="43">
        <v>0</v>
      </c>
      <c r="K134" s="43">
        <v>0.62</v>
      </c>
      <c r="L134" s="43">
        <v>11.7</v>
      </c>
      <c r="M134" s="43">
        <v>102.75999999999999</v>
      </c>
      <c r="N134" s="43">
        <v>20.240000000000002</v>
      </c>
      <c r="O134" s="43">
        <v>1.746</v>
      </c>
    </row>
    <row r="135" spans="1:15" s="49" customFormat="1" ht="25.5" outlineLevel="1" x14ac:dyDescent="0.2">
      <c r="A135" s="43" t="s">
        <v>100</v>
      </c>
      <c r="B135" s="44" t="s">
        <v>274</v>
      </c>
      <c r="C135" s="43">
        <v>15</v>
      </c>
      <c r="D135" s="45">
        <v>3.9</v>
      </c>
      <c r="E135" s="45">
        <v>3.915</v>
      </c>
      <c r="F135" s="45"/>
      <c r="G135" s="45">
        <v>51.6</v>
      </c>
      <c r="H135" s="45">
        <v>5.0000000000000001E-3</v>
      </c>
      <c r="I135" s="45">
        <v>0.12</v>
      </c>
      <c r="J135" s="45">
        <v>34.5</v>
      </c>
      <c r="K135" s="45">
        <v>7.4999999999999997E-2</v>
      </c>
      <c r="L135" s="45">
        <v>150</v>
      </c>
      <c r="M135" s="45">
        <v>96</v>
      </c>
      <c r="N135" s="45">
        <v>6.75</v>
      </c>
      <c r="O135" s="45">
        <v>0.15</v>
      </c>
    </row>
    <row r="136" spans="1:15" s="49" customFormat="1" ht="25.5" outlineLevel="1" x14ac:dyDescent="0.2">
      <c r="A136" s="43" t="s">
        <v>115</v>
      </c>
      <c r="B136" s="44" t="s">
        <v>264</v>
      </c>
      <c r="C136" s="43">
        <v>200</v>
      </c>
      <c r="D136" s="45">
        <v>3.88</v>
      </c>
      <c r="E136" s="45">
        <v>3.1</v>
      </c>
      <c r="F136" s="45">
        <v>15.188000000000001</v>
      </c>
      <c r="G136" s="45">
        <v>105.46</v>
      </c>
      <c r="H136" s="45">
        <v>2.4E-2</v>
      </c>
      <c r="I136" s="45">
        <v>0.6</v>
      </c>
      <c r="J136" s="45">
        <v>10.119999999999999</v>
      </c>
      <c r="K136" s="45">
        <v>1.2E-2</v>
      </c>
      <c r="L136" s="45">
        <v>125.12</v>
      </c>
      <c r="M136" s="45">
        <v>116.2</v>
      </c>
      <c r="N136" s="45">
        <v>31</v>
      </c>
      <c r="O136" s="45">
        <v>1.01</v>
      </c>
    </row>
    <row r="137" spans="1:15" s="49" customFormat="1" ht="12.75" outlineLevel="1" x14ac:dyDescent="0.2">
      <c r="A137" s="43"/>
      <c r="B137" s="44" t="s">
        <v>102</v>
      </c>
      <c r="C137" s="43">
        <v>60</v>
      </c>
      <c r="D137" s="45">
        <v>4.5</v>
      </c>
      <c r="E137" s="45">
        <v>1.74</v>
      </c>
      <c r="F137" s="45">
        <v>30.84</v>
      </c>
      <c r="G137" s="45">
        <v>157.02000000000001</v>
      </c>
      <c r="H137" s="45">
        <v>6.6000000000000003E-2</v>
      </c>
      <c r="I137" s="45"/>
      <c r="J137" s="45"/>
      <c r="K137" s="45">
        <v>1.02</v>
      </c>
      <c r="L137" s="45">
        <v>11.4</v>
      </c>
      <c r="M137" s="45">
        <v>39</v>
      </c>
      <c r="N137" s="45">
        <v>7.8</v>
      </c>
      <c r="O137" s="45">
        <v>0.72</v>
      </c>
    </row>
    <row r="138" spans="1:15" s="49" customFormat="1" ht="12.75" outlineLevel="1" x14ac:dyDescent="0.2">
      <c r="A138" s="43" t="s">
        <v>25</v>
      </c>
      <c r="B138" s="44"/>
      <c r="C138" s="43">
        <f>SUM(C133:C137)</f>
        <v>585</v>
      </c>
      <c r="D138" s="45">
        <v>30.736999999999998</v>
      </c>
      <c r="E138" s="45">
        <v>25.33</v>
      </c>
      <c r="F138" s="45">
        <v>109.496</v>
      </c>
      <c r="G138" s="45">
        <v>792.14599999999996</v>
      </c>
      <c r="H138" s="45">
        <v>0.38800000000000001</v>
      </c>
      <c r="I138" s="45">
        <v>1.4039999999999999</v>
      </c>
      <c r="J138" s="45">
        <v>88.02</v>
      </c>
      <c r="K138" s="45">
        <v>1.9419999999999999</v>
      </c>
      <c r="L138" s="45">
        <v>456.61599999999999</v>
      </c>
      <c r="M138" s="45">
        <v>565.34400000000005</v>
      </c>
      <c r="N138" s="45">
        <v>119.55</v>
      </c>
      <c r="O138" s="45">
        <v>5.0620000000000003</v>
      </c>
    </row>
    <row r="139" spans="1:15" s="84" customFormat="1" ht="13.5" x14ac:dyDescent="0.25">
      <c r="A139" s="43" t="s">
        <v>8</v>
      </c>
      <c r="B139" s="44"/>
      <c r="C139" s="43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 s="48" customFormat="1" ht="25.5" outlineLevel="1" x14ac:dyDescent="0.2">
      <c r="A140" s="43" t="s">
        <v>149</v>
      </c>
      <c r="B140" s="44" t="s">
        <v>78</v>
      </c>
      <c r="C140" s="43">
        <v>100</v>
      </c>
      <c r="D140" s="45">
        <v>1.4850000000000001</v>
      </c>
      <c r="E140" s="45">
        <v>6.1070000000000002</v>
      </c>
      <c r="F140" s="45">
        <v>6.944</v>
      </c>
      <c r="G140" s="45">
        <v>89.055999999999997</v>
      </c>
      <c r="H140" s="45">
        <v>0.03</v>
      </c>
      <c r="I140" s="45">
        <v>8.8000000000000007</v>
      </c>
      <c r="J140" s="45">
        <v>6</v>
      </c>
      <c r="K140" s="45">
        <v>2.7530000000000001</v>
      </c>
      <c r="L140" s="45">
        <v>32.195999999999998</v>
      </c>
      <c r="M140" s="45">
        <v>41.26</v>
      </c>
      <c r="N140" s="45">
        <v>19.504000000000001</v>
      </c>
      <c r="O140" s="45">
        <v>1.1180000000000001</v>
      </c>
    </row>
    <row r="141" spans="1:15" s="49" customFormat="1" ht="51" outlineLevel="1" x14ac:dyDescent="0.2">
      <c r="A141" s="43" t="s">
        <v>150</v>
      </c>
      <c r="B141" s="44" t="s">
        <v>184</v>
      </c>
      <c r="C141" s="43">
        <v>250</v>
      </c>
      <c r="D141" s="45">
        <v>3.7080000000000002</v>
      </c>
      <c r="E141" s="45">
        <v>3.637</v>
      </c>
      <c r="F141" s="45">
        <v>21.065000000000001</v>
      </c>
      <c r="G141" s="45">
        <v>133.66200000000001</v>
      </c>
      <c r="H141" s="45">
        <v>0.12</v>
      </c>
      <c r="I141" s="45">
        <v>16.760000000000002</v>
      </c>
      <c r="J141" s="45">
        <v>248</v>
      </c>
      <c r="K141" s="45">
        <v>1.617</v>
      </c>
      <c r="L141" s="45">
        <v>24.93</v>
      </c>
      <c r="M141" s="45">
        <v>67.454999999999998</v>
      </c>
      <c r="N141" s="45">
        <v>25.675000000000001</v>
      </c>
      <c r="O141" s="45">
        <v>1.081</v>
      </c>
    </row>
    <row r="142" spans="1:15" s="49" customFormat="1" ht="25.5" outlineLevel="1" x14ac:dyDescent="0.2">
      <c r="A142" s="43" t="s">
        <v>151</v>
      </c>
      <c r="B142" s="44" t="s">
        <v>204</v>
      </c>
      <c r="C142" s="43">
        <v>100</v>
      </c>
      <c r="D142" s="45">
        <v>17.05</v>
      </c>
      <c r="E142" s="45">
        <v>9.5990000000000002</v>
      </c>
      <c r="F142" s="45">
        <v>4.1120000000000001</v>
      </c>
      <c r="G142" s="45">
        <v>171.38900000000001</v>
      </c>
      <c r="H142" s="45">
        <v>9.1999999999999998E-2</v>
      </c>
      <c r="I142" s="45">
        <v>0.83599999999999997</v>
      </c>
      <c r="J142" s="45">
        <v>249</v>
      </c>
      <c r="K142" s="45">
        <v>0.46300000000000002</v>
      </c>
      <c r="L142" s="45">
        <v>23.47</v>
      </c>
      <c r="M142" s="45">
        <v>169.72</v>
      </c>
      <c r="N142" s="45">
        <v>24.33</v>
      </c>
      <c r="O142" s="45">
        <v>2.3820000000000001</v>
      </c>
    </row>
    <row r="143" spans="1:15" s="49" customFormat="1" ht="12.75" outlineLevel="1" x14ac:dyDescent="0.2">
      <c r="A143" s="43" t="s">
        <v>107</v>
      </c>
      <c r="B143" s="44" t="s">
        <v>50</v>
      </c>
      <c r="C143" s="43">
        <v>180</v>
      </c>
      <c r="D143" s="45">
        <v>7.0720000000000001</v>
      </c>
      <c r="E143" s="45">
        <v>3.7320000000000002</v>
      </c>
      <c r="F143" s="45">
        <v>45.171999999999997</v>
      </c>
      <c r="G143" s="45">
        <v>242.756</v>
      </c>
      <c r="H143" s="45">
        <v>0.109</v>
      </c>
      <c r="I143" s="45"/>
      <c r="J143" s="45">
        <v>16</v>
      </c>
      <c r="K143" s="45">
        <v>1</v>
      </c>
      <c r="L143" s="45">
        <v>14.445</v>
      </c>
      <c r="M143" s="45">
        <v>57.15</v>
      </c>
      <c r="N143" s="45">
        <v>10.319000000000001</v>
      </c>
      <c r="O143" s="45">
        <v>1.042</v>
      </c>
    </row>
    <row r="144" spans="1:15" s="49" customFormat="1" ht="12.75" outlineLevel="1" x14ac:dyDescent="0.2">
      <c r="A144" s="43" t="s">
        <v>120</v>
      </c>
      <c r="B144" s="44" t="s">
        <v>59</v>
      </c>
      <c r="C144" s="43">
        <v>200</v>
      </c>
      <c r="D144" s="45">
        <v>0.16</v>
      </c>
      <c r="E144" s="45">
        <v>0.16</v>
      </c>
      <c r="F144" s="45">
        <v>13.9</v>
      </c>
      <c r="G144" s="45">
        <v>58.7</v>
      </c>
      <c r="H144" s="45">
        <v>1.2E-2</v>
      </c>
      <c r="I144" s="45">
        <v>4</v>
      </c>
      <c r="J144" s="45">
        <v>2</v>
      </c>
      <c r="K144" s="45">
        <v>0.08</v>
      </c>
      <c r="L144" s="45">
        <v>6.4</v>
      </c>
      <c r="M144" s="45">
        <v>4.4000000000000004</v>
      </c>
      <c r="N144" s="45">
        <v>3.6</v>
      </c>
      <c r="O144" s="45">
        <v>0.91</v>
      </c>
    </row>
    <row r="145" spans="1:15" s="49" customFormat="1" ht="12.75" outlineLevel="1" x14ac:dyDescent="0.2">
      <c r="A145" s="43"/>
      <c r="B145" s="44" t="s">
        <v>6</v>
      </c>
      <c r="C145" s="43">
        <v>40</v>
      </c>
      <c r="D145" s="45">
        <v>3.16</v>
      </c>
      <c r="E145" s="45">
        <v>0.4</v>
      </c>
      <c r="F145" s="45">
        <v>19.32</v>
      </c>
      <c r="G145" s="45">
        <v>94</v>
      </c>
      <c r="H145" s="45">
        <v>6.4000000000000001E-2</v>
      </c>
      <c r="I145" s="45"/>
      <c r="J145" s="45"/>
      <c r="K145" s="45">
        <v>0.52</v>
      </c>
      <c r="L145" s="45">
        <v>9.1999999999999993</v>
      </c>
      <c r="M145" s="45">
        <v>34.799999999999997</v>
      </c>
      <c r="N145" s="45">
        <v>13.2</v>
      </c>
      <c r="O145" s="45">
        <v>0.8</v>
      </c>
    </row>
    <row r="146" spans="1:15" s="49" customFormat="1" ht="12.75" outlineLevel="1" x14ac:dyDescent="0.2">
      <c r="A146" s="43"/>
      <c r="B146" s="44" t="s">
        <v>57</v>
      </c>
      <c r="C146" s="43">
        <v>50</v>
      </c>
      <c r="D146" s="45">
        <v>3.3</v>
      </c>
      <c r="E146" s="45">
        <v>0.6</v>
      </c>
      <c r="F146" s="45">
        <v>19.82</v>
      </c>
      <c r="G146" s="45">
        <v>99</v>
      </c>
      <c r="H146" s="45">
        <v>8.5000000000000006E-2</v>
      </c>
      <c r="I146" s="45"/>
      <c r="J146" s="45"/>
      <c r="K146" s="45">
        <v>0.5</v>
      </c>
      <c r="L146" s="45">
        <v>14.5</v>
      </c>
      <c r="M146" s="45">
        <v>75</v>
      </c>
      <c r="N146" s="45">
        <v>23.5</v>
      </c>
      <c r="O146" s="45">
        <v>1.95</v>
      </c>
    </row>
    <row r="147" spans="1:15" s="49" customFormat="1" ht="12.75" outlineLevel="1" x14ac:dyDescent="0.2">
      <c r="A147" s="43" t="s">
        <v>24</v>
      </c>
      <c r="B147" s="44"/>
      <c r="C147" s="43">
        <f>SUM(C140:C146)</f>
        <v>920</v>
      </c>
      <c r="D147" s="45">
        <f>SUM(D140:D146)</f>
        <v>35.935000000000002</v>
      </c>
      <c r="E147" s="45">
        <f t="shared" ref="E147:O147" si="8">SUM(E140:E146)</f>
        <v>24.234999999999999</v>
      </c>
      <c r="F147" s="45">
        <f t="shared" si="8"/>
        <v>130.333</v>
      </c>
      <c r="G147" s="45">
        <f t="shared" si="8"/>
        <v>888.5630000000001</v>
      </c>
      <c r="H147" s="45">
        <f t="shared" si="8"/>
        <v>0.51200000000000001</v>
      </c>
      <c r="I147" s="45">
        <f t="shared" si="8"/>
        <v>30.396000000000001</v>
      </c>
      <c r="J147" s="45">
        <f t="shared" si="8"/>
        <v>521</v>
      </c>
      <c r="K147" s="45">
        <f t="shared" si="8"/>
        <v>6.9329999999999998</v>
      </c>
      <c r="L147" s="45">
        <f t="shared" si="8"/>
        <v>125.14100000000001</v>
      </c>
      <c r="M147" s="45">
        <f t="shared" si="8"/>
        <v>449.78499999999997</v>
      </c>
      <c r="N147" s="45">
        <f t="shared" si="8"/>
        <v>120.128</v>
      </c>
      <c r="O147" s="45">
        <f t="shared" si="8"/>
        <v>9.2829999999999995</v>
      </c>
    </row>
    <row r="148" spans="1:15" s="84" customFormat="1" ht="13.5" x14ac:dyDescent="0.25">
      <c r="A148" s="43" t="s">
        <v>9</v>
      </c>
      <c r="B148" s="44"/>
      <c r="C148" s="43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1:15" s="48" customFormat="1" ht="13.5" outlineLevel="1" x14ac:dyDescent="0.2">
      <c r="A149" s="43"/>
      <c r="B149" s="44" t="s">
        <v>131</v>
      </c>
      <c r="C149" s="43">
        <v>15</v>
      </c>
      <c r="D149" s="45">
        <v>7.4999999999999997E-2</v>
      </c>
      <c r="E149" s="45"/>
      <c r="F149" s="45">
        <v>12</v>
      </c>
      <c r="G149" s="45">
        <v>48.6</v>
      </c>
      <c r="H149" s="45"/>
      <c r="I149" s="45"/>
      <c r="J149" s="45"/>
      <c r="K149" s="45"/>
      <c r="L149" s="45">
        <v>3.15</v>
      </c>
      <c r="M149" s="45">
        <v>1.65</v>
      </c>
      <c r="N149" s="45">
        <v>1.05</v>
      </c>
      <c r="O149" s="45">
        <v>0.24</v>
      </c>
    </row>
    <row r="150" spans="1:15" s="49" customFormat="1" ht="12.75" outlineLevel="1" x14ac:dyDescent="0.2">
      <c r="A150" s="43"/>
      <c r="B150" s="44" t="s">
        <v>265</v>
      </c>
      <c r="C150" s="43">
        <v>200</v>
      </c>
      <c r="D150" s="45">
        <v>8.1999999999999993</v>
      </c>
      <c r="E150" s="45">
        <v>3</v>
      </c>
      <c r="F150" s="45">
        <v>11.8</v>
      </c>
      <c r="G150" s="45">
        <v>114</v>
      </c>
      <c r="H150" s="45"/>
      <c r="I150" s="45">
        <v>1.2</v>
      </c>
      <c r="J150" s="45">
        <v>20</v>
      </c>
      <c r="K150" s="45"/>
      <c r="L150" s="45">
        <v>248</v>
      </c>
      <c r="M150" s="45">
        <v>190</v>
      </c>
      <c r="N150" s="45">
        <v>30</v>
      </c>
      <c r="O150" s="45">
        <v>0.2</v>
      </c>
    </row>
    <row r="151" spans="1:15" s="49" customFormat="1" ht="12.75" outlineLevel="1" x14ac:dyDescent="0.2">
      <c r="A151" s="43"/>
      <c r="B151" s="44" t="s">
        <v>122</v>
      </c>
      <c r="C151" s="43">
        <v>235</v>
      </c>
      <c r="D151" s="45">
        <v>1.88</v>
      </c>
      <c r="E151" s="45">
        <v>0.47</v>
      </c>
      <c r="F151" s="45">
        <v>17.625</v>
      </c>
      <c r="G151" s="45">
        <v>89.3</v>
      </c>
      <c r="H151" s="45">
        <v>0.14099999999999999</v>
      </c>
      <c r="I151" s="45">
        <v>89.3</v>
      </c>
      <c r="J151" s="45"/>
      <c r="K151" s="45">
        <v>0.47</v>
      </c>
      <c r="L151" s="45">
        <v>82.25</v>
      </c>
      <c r="M151" s="45">
        <v>39.950000000000003</v>
      </c>
      <c r="N151" s="45">
        <v>25.85</v>
      </c>
      <c r="O151" s="45">
        <v>0.23499999999999999</v>
      </c>
    </row>
    <row r="152" spans="1:15" s="49" customFormat="1" ht="12.75" outlineLevel="1" x14ac:dyDescent="0.2">
      <c r="A152" s="43" t="s">
        <v>23</v>
      </c>
      <c r="B152" s="44"/>
      <c r="C152" s="43">
        <f>SUM(C149:C151)</f>
        <v>450</v>
      </c>
      <c r="D152" s="45">
        <v>10.154999999999999</v>
      </c>
      <c r="E152" s="45">
        <v>3.47</v>
      </c>
      <c r="F152" s="45">
        <v>41.424999999999997</v>
      </c>
      <c r="G152" s="45">
        <v>251.9</v>
      </c>
      <c r="H152" s="45">
        <v>0.14099999999999999</v>
      </c>
      <c r="I152" s="45">
        <v>90.5</v>
      </c>
      <c r="J152" s="45">
        <v>20</v>
      </c>
      <c r="K152" s="45">
        <v>0.47</v>
      </c>
      <c r="L152" s="45">
        <v>333.4</v>
      </c>
      <c r="M152" s="45">
        <v>231.6</v>
      </c>
      <c r="N152" s="45">
        <v>56.9</v>
      </c>
      <c r="O152" s="45">
        <v>0.67500000000000004</v>
      </c>
    </row>
    <row r="153" spans="1:15" s="84" customFormat="1" ht="13.5" x14ac:dyDescent="0.25">
      <c r="A153" s="43" t="s">
        <v>35</v>
      </c>
      <c r="B153" s="44"/>
      <c r="C153" s="43"/>
      <c r="D153" s="45">
        <f>D152+D147+D138</f>
        <v>76.826999999999998</v>
      </c>
      <c r="E153" s="45">
        <f t="shared" ref="E153:O153" si="9">E152+E147+E138</f>
        <v>53.034999999999997</v>
      </c>
      <c r="F153" s="45">
        <f t="shared" si="9"/>
        <v>281.25399999999996</v>
      </c>
      <c r="G153" s="45">
        <f t="shared" si="9"/>
        <v>1932.6090000000002</v>
      </c>
      <c r="H153" s="45">
        <f t="shared" si="9"/>
        <v>1.0409999999999999</v>
      </c>
      <c r="I153" s="45">
        <f t="shared" si="9"/>
        <v>122.3</v>
      </c>
      <c r="J153" s="45">
        <f t="shared" si="9"/>
        <v>629.02</v>
      </c>
      <c r="K153" s="45">
        <f t="shared" si="9"/>
        <v>9.3449999999999989</v>
      </c>
      <c r="L153" s="45">
        <f t="shared" si="9"/>
        <v>915.15699999999993</v>
      </c>
      <c r="M153" s="45">
        <f t="shared" si="9"/>
        <v>1246.729</v>
      </c>
      <c r="N153" s="45">
        <f t="shared" si="9"/>
        <v>296.57799999999997</v>
      </c>
      <c r="O153" s="45">
        <f t="shared" si="9"/>
        <v>15.02</v>
      </c>
    </row>
    <row r="154" spans="1:15" s="46" customFormat="1" ht="12.75" x14ac:dyDescent="0.2">
      <c r="A154" s="43" t="s">
        <v>34</v>
      </c>
      <c r="B154" s="44"/>
      <c r="C154" s="4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1:15" s="47" customFormat="1" ht="25.5" outlineLevel="1" x14ac:dyDescent="0.2">
      <c r="A155" s="43" t="s">
        <v>48</v>
      </c>
      <c r="B155" s="44" t="s">
        <v>47</v>
      </c>
      <c r="C155" s="43" t="s">
        <v>0</v>
      </c>
      <c r="D155" s="45" t="s">
        <v>1</v>
      </c>
      <c r="E155" s="45"/>
      <c r="F155" s="45"/>
      <c r="G155" s="45" t="s">
        <v>46</v>
      </c>
      <c r="H155" s="45" t="s">
        <v>11</v>
      </c>
      <c r="I155" s="45"/>
      <c r="J155" s="45"/>
      <c r="K155" s="45"/>
      <c r="L155" s="45" t="s">
        <v>12</v>
      </c>
      <c r="M155" s="45"/>
      <c r="N155" s="45"/>
      <c r="O155" s="45"/>
    </row>
    <row r="156" spans="1:15" s="47" customFormat="1" ht="12.75" outlineLevel="1" x14ac:dyDescent="0.2">
      <c r="A156" s="43"/>
      <c r="B156" s="44"/>
      <c r="C156" s="43"/>
      <c r="D156" s="45" t="s">
        <v>2</v>
      </c>
      <c r="E156" s="45" t="s">
        <v>3</v>
      </c>
      <c r="F156" s="45" t="s">
        <v>4</v>
      </c>
      <c r="G156" s="45"/>
      <c r="H156" s="45" t="s">
        <v>13</v>
      </c>
      <c r="I156" s="45" t="s">
        <v>14</v>
      </c>
      <c r="J156" s="45" t="s">
        <v>15</v>
      </c>
      <c r="K156" s="45" t="s">
        <v>16</v>
      </c>
      <c r="L156" s="45" t="s">
        <v>17</v>
      </c>
      <c r="M156" s="45" t="s">
        <v>18</v>
      </c>
      <c r="N156" s="45" t="s">
        <v>19</v>
      </c>
      <c r="O156" s="45" t="s">
        <v>20</v>
      </c>
    </row>
    <row r="157" spans="1:15" s="47" customFormat="1" ht="12.75" outlineLevel="1" x14ac:dyDescent="0.2">
      <c r="A157" s="43" t="s">
        <v>26</v>
      </c>
      <c r="B157" s="44"/>
      <c r="C157" s="43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1:15" s="48" customFormat="1" ht="25.5" outlineLevel="1" x14ac:dyDescent="0.2">
      <c r="A158" s="43" t="s">
        <v>112</v>
      </c>
      <c r="B158" s="44" t="s">
        <v>211</v>
      </c>
      <c r="C158" s="43">
        <v>40</v>
      </c>
      <c r="D158" s="45">
        <v>0.28000000000000003</v>
      </c>
      <c r="E158" s="45">
        <v>0.04</v>
      </c>
      <c r="F158" s="45">
        <v>0.76</v>
      </c>
      <c r="G158" s="45">
        <v>4.4000000000000004</v>
      </c>
      <c r="H158" s="45">
        <v>1.2E-2</v>
      </c>
      <c r="I158" s="45">
        <v>2.8</v>
      </c>
      <c r="J158" s="45"/>
      <c r="K158" s="45">
        <v>0.04</v>
      </c>
      <c r="L158" s="45">
        <v>6.8</v>
      </c>
      <c r="M158" s="45">
        <v>12</v>
      </c>
      <c r="N158" s="45">
        <v>5.6</v>
      </c>
      <c r="O158" s="45">
        <v>0.2</v>
      </c>
    </row>
    <row r="159" spans="1:15" s="49" customFormat="1" ht="12.75" outlineLevel="1" x14ac:dyDescent="0.2">
      <c r="A159" s="43" t="s">
        <v>152</v>
      </c>
      <c r="B159" s="44" t="s">
        <v>225</v>
      </c>
      <c r="C159" s="43">
        <v>270</v>
      </c>
      <c r="D159" s="45">
        <v>31.747</v>
      </c>
      <c r="E159" s="45">
        <v>28.298999999999999</v>
      </c>
      <c r="F159" s="45">
        <v>46.912999999999997</v>
      </c>
      <c r="G159" s="45">
        <v>569.01099999999997</v>
      </c>
      <c r="H159" s="45">
        <v>0.15</v>
      </c>
      <c r="I159" s="45">
        <v>1.65</v>
      </c>
      <c r="J159" s="45">
        <v>300</v>
      </c>
      <c r="K159" s="45">
        <v>2.798</v>
      </c>
      <c r="L159" s="45">
        <v>29</v>
      </c>
      <c r="M159" s="45">
        <v>380.38</v>
      </c>
      <c r="N159" s="45">
        <v>69.828000000000003</v>
      </c>
      <c r="O159" s="45">
        <v>4.7619999999999996</v>
      </c>
    </row>
    <row r="160" spans="1:15" s="49" customFormat="1" ht="25.5" outlineLevel="1" x14ac:dyDescent="0.2">
      <c r="A160" s="43" t="s">
        <v>101</v>
      </c>
      <c r="B160" s="44" t="s">
        <v>263</v>
      </c>
      <c r="C160" s="43">
        <v>200</v>
      </c>
      <c r="D160" s="45">
        <v>3.9</v>
      </c>
      <c r="E160" s="45">
        <v>3</v>
      </c>
      <c r="F160" s="45">
        <v>15.28</v>
      </c>
      <c r="G160" s="45">
        <v>99.9</v>
      </c>
      <c r="H160" s="45">
        <v>2.3E-2</v>
      </c>
      <c r="I160" s="45">
        <v>0.78400000000000003</v>
      </c>
      <c r="J160" s="45">
        <v>10</v>
      </c>
      <c r="K160" s="45"/>
      <c r="L160" s="45">
        <v>124.76600000000001</v>
      </c>
      <c r="M160" s="45">
        <v>90</v>
      </c>
      <c r="N160" s="45">
        <v>14</v>
      </c>
      <c r="O160" s="45">
        <v>0.13400000000000001</v>
      </c>
    </row>
    <row r="161" spans="1:15" s="49" customFormat="1" ht="12.75" outlineLevel="1" x14ac:dyDescent="0.2">
      <c r="A161" s="43"/>
      <c r="B161" s="44" t="s">
        <v>102</v>
      </c>
      <c r="C161" s="43">
        <v>60</v>
      </c>
      <c r="D161" s="45">
        <v>4.5</v>
      </c>
      <c r="E161" s="45">
        <v>1.74</v>
      </c>
      <c r="F161" s="45">
        <v>30.84</v>
      </c>
      <c r="G161" s="45">
        <v>157.02000000000001</v>
      </c>
      <c r="H161" s="45">
        <v>6.6000000000000003E-2</v>
      </c>
      <c r="I161" s="45"/>
      <c r="J161" s="45"/>
      <c r="K161" s="45">
        <v>1.02</v>
      </c>
      <c r="L161" s="45">
        <v>11.4</v>
      </c>
      <c r="M161" s="45">
        <v>39</v>
      </c>
      <c r="N161" s="45">
        <v>7.8</v>
      </c>
      <c r="O161" s="45">
        <v>0.72</v>
      </c>
    </row>
    <row r="162" spans="1:15" s="49" customFormat="1" ht="12.75" outlineLevel="1" x14ac:dyDescent="0.2">
      <c r="A162" s="43" t="s">
        <v>25</v>
      </c>
      <c r="B162" s="44"/>
      <c r="C162" s="43">
        <f>SUM(C158:C161)</f>
        <v>570</v>
      </c>
      <c r="D162" s="45">
        <f>SUM(D158:D161)</f>
        <v>40.427</v>
      </c>
      <c r="E162" s="45">
        <f>SUM(E158:E161)</f>
        <v>33.079000000000001</v>
      </c>
      <c r="F162" s="45">
        <f t="shared" ref="F162:O162" si="10">SUM(F158:F161)</f>
        <v>93.792999999999992</v>
      </c>
      <c r="G162" s="45">
        <f t="shared" si="10"/>
        <v>830.3309999999999</v>
      </c>
      <c r="H162" s="45">
        <f t="shared" si="10"/>
        <v>0.251</v>
      </c>
      <c r="I162" s="45">
        <f t="shared" si="10"/>
        <v>5.2339999999999991</v>
      </c>
      <c r="J162" s="45">
        <f t="shared" si="10"/>
        <v>310</v>
      </c>
      <c r="K162" s="45">
        <f t="shared" si="10"/>
        <v>3.8580000000000001</v>
      </c>
      <c r="L162" s="45">
        <f t="shared" si="10"/>
        <v>171.96600000000001</v>
      </c>
      <c r="M162" s="45">
        <f t="shared" si="10"/>
        <v>521.38</v>
      </c>
      <c r="N162" s="45">
        <f t="shared" si="10"/>
        <v>97.227999999999994</v>
      </c>
      <c r="O162" s="45">
        <f t="shared" si="10"/>
        <v>5.8159999999999998</v>
      </c>
    </row>
    <row r="163" spans="1:15" s="84" customFormat="1" ht="13.5" x14ac:dyDescent="0.25">
      <c r="A163" s="43" t="s">
        <v>8</v>
      </c>
      <c r="B163" s="44"/>
      <c r="C163" s="43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1:15" s="48" customFormat="1" ht="13.5" outlineLevel="1" x14ac:dyDescent="0.2">
      <c r="A164" s="43" t="s">
        <v>154</v>
      </c>
      <c r="B164" s="44" t="s">
        <v>81</v>
      </c>
      <c r="C164" s="43">
        <v>100</v>
      </c>
      <c r="D164" s="45">
        <v>1.4950000000000001</v>
      </c>
      <c r="E164" s="45">
        <v>0.108</v>
      </c>
      <c r="F164" s="45">
        <v>12.567</v>
      </c>
      <c r="G164" s="45">
        <v>58.66</v>
      </c>
      <c r="H164" s="45">
        <v>5.8999999999999997E-2</v>
      </c>
      <c r="I164" s="45">
        <v>4.63</v>
      </c>
      <c r="J164" s="45">
        <v>1780.81</v>
      </c>
      <c r="K164" s="45">
        <v>0.73299999999999998</v>
      </c>
      <c r="L164" s="45">
        <v>34.69</v>
      </c>
      <c r="M164" s="45">
        <v>58.07</v>
      </c>
      <c r="N164" s="45">
        <v>40.409999999999997</v>
      </c>
      <c r="O164" s="45">
        <v>0.84199999999999997</v>
      </c>
    </row>
    <row r="165" spans="1:15" s="49" customFormat="1" ht="25.5" outlineLevel="1" x14ac:dyDescent="0.2">
      <c r="A165" s="43" t="s">
        <v>155</v>
      </c>
      <c r="B165" s="44" t="s">
        <v>261</v>
      </c>
      <c r="C165" s="43">
        <v>250</v>
      </c>
      <c r="D165" s="45">
        <v>3.524</v>
      </c>
      <c r="E165" s="45">
        <v>6.77</v>
      </c>
      <c r="F165" s="45">
        <v>9.2539999999999996</v>
      </c>
      <c r="G165" s="45">
        <v>114.512</v>
      </c>
      <c r="H165" s="45">
        <v>6.8000000000000005E-2</v>
      </c>
      <c r="I165" s="45">
        <v>21.677</v>
      </c>
      <c r="J165" s="45">
        <v>254.88</v>
      </c>
      <c r="K165" s="45">
        <v>2.4969999999999999</v>
      </c>
      <c r="L165" s="45">
        <v>50.709000000000003</v>
      </c>
      <c r="M165" s="45">
        <v>62.375999999999998</v>
      </c>
      <c r="N165" s="45">
        <v>25.545999999999999</v>
      </c>
      <c r="O165" s="45">
        <v>1.0129999999999999</v>
      </c>
    </row>
    <row r="166" spans="1:15" s="49" customFormat="1" ht="29.45" customHeight="1" outlineLevel="1" x14ac:dyDescent="0.2">
      <c r="A166" s="43" t="s">
        <v>226</v>
      </c>
      <c r="B166" s="44" t="s">
        <v>227</v>
      </c>
      <c r="C166" s="43">
        <v>110</v>
      </c>
      <c r="D166" s="45">
        <v>13.683</v>
      </c>
      <c r="E166" s="45">
        <v>13.003</v>
      </c>
      <c r="F166" s="45">
        <v>15.198</v>
      </c>
      <c r="G166" s="45">
        <v>233.322</v>
      </c>
      <c r="H166" s="45">
        <v>0.11700000000000001</v>
      </c>
      <c r="I166" s="45">
        <v>1.212</v>
      </c>
      <c r="J166" s="45">
        <v>49.3</v>
      </c>
      <c r="K166" s="45">
        <v>1.4830000000000001</v>
      </c>
      <c r="L166" s="45">
        <v>24.923999999999999</v>
      </c>
      <c r="M166" s="45">
        <v>126.22</v>
      </c>
      <c r="N166" s="45">
        <v>21.745999999999999</v>
      </c>
      <c r="O166" s="45">
        <v>1.617</v>
      </c>
    </row>
    <row r="167" spans="1:15" s="49" customFormat="1" ht="25.5" outlineLevel="1" x14ac:dyDescent="0.2">
      <c r="A167" s="43" t="s">
        <v>156</v>
      </c>
      <c r="B167" s="44" t="s">
        <v>79</v>
      </c>
      <c r="C167" s="43">
        <v>180</v>
      </c>
      <c r="D167" s="45">
        <v>2.718</v>
      </c>
      <c r="E167" s="45">
        <v>3.1160000000000001</v>
      </c>
      <c r="F167" s="45">
        <v>14.56</v>
      </c>
      <c r="G167" s="45">
        <v>99.616</v>
      </c>
      <c r="H167" s="45">
        <v>0.13</v>
      </c>
      <c r="I167" s="45">
        <v>9.5</v>
      </c>
      <c r="J167" s="45">
        <v>3816</v>
      </c>
      <c r="K167" s="45">
        <v>0.83</v>
      </c>
      <c r="L167" s="45">
        <v>52.62</v>
      </c>
      <c r="M167" s="45">
        <v>107.42</v>
      </c>
      <c r="N167" s="45">
        <v>72.52</v>
      </c>
      <c r="O167" s="45">
        <v>1.3620000000000001</v>
      </c>
    </row>
    <row r="168" spans="1:15" s="49" customFormat="1" ht="25.5" outlineLevel="1" x14ac:dyDescent="0.2">
      <c r="A168" s="43" t="s">
        <v>108</v>
      </c>
      <c r="B168" s="44" t="s">
        <v>109</v>
      </c>
      <c r="C168" s="43">
        <v>200</v>
      </c>
      <c r="D168" s="45">
        <v>0.78</v>
      </c>
      <c r="E168" s="45">
        <v>0.06</v>
      </c>
      <c r="F168" s="45">
        <v>20.12</v>
      </c>
      <c r="G168" s="45">
        <v>85.3</v>
      </c>
      <c r="H168" s="45">
        <v>0.02</v>
      </c>
      <c r="I168" s="45">
        <v>0.8</v>
      </c>
      <c r="J168" s="45"/>
      <c r="K168" s="45">
        <v>1.1000000000000001</v>
      </c>
      <c r="L168" s="45">
        <v>32</v>
      </c>
      <c r="M168" s="45">
        <v>29.2</v>
      </c>
      <c r="N168" s="45">
        <v>21</v>
      </c>
      <c r="O168" s="45">
        <v>0.67</v>
      </c>
    </row>
    <row r="169" spans="1:15" s="49" customFormat="1" ht="12.75" outlineLevel="1" x14ac:dyDescent="0.2">
      <c r="A169" s="43"/>
      <c r="B169" s="44" t="s">
        <v>6</v>
      </c>
      <c r="C169" s="43">
        <v>40</v>
      </c>
      <c r="D169" s="45">
        <v>3.16</v>
      </c>
      <c r="E169" s="45">
        <v>0.4</v>
      </c>
      <c r="F169" s="45">
        <v>19.32</v>
      </c>
      <c r="G169" s="45">
        <v>94</v>
      </c>
      <c r="H169" s="45">
        <v>6.4000000000000001E-2</v>
      </c>
      <c r="I169" s="45"/>
      <c r="J169" s="45"/>
      <c r="K169" s="45">
        <v>0.52</v>
      </c>
      <c r="L169" s="45">
        <v>9.1999999999999993</v>
      </c>
      <c r="M169" s="45">
        <v>34.799999999999997</v>
      </c>
      <c r="N169" s="45">
        <v>13.2</v>
      </c>
      <c r="O169" s="45">
        <v>0.8</v>
      </c>
    </row>
    <row r="170" spans="1:15" s="49" customFormat="1" ht="12.75" outlineLevel="1" x14ac:dyDescent="0.2">
      <c r="A170" s="43"/>
      <c r="B170" s="44" t="s">
        <v>57</v>
      </c>
      <c r="C170" s="43">
        <v>50</v>
      </c>
      <c r="D170" s="45">
        <v>3.3</v>
      </c>
      <c r="E170" s="45">
        <v>0.6</v>
      </c>
      <c r="F170" s="45">
        <v>19.82</v>
      </c>
      <c r="G170" s="45">
        <v>99</v>
      </c>
      <c r="H170" s="45">
        <v>8.5000000000000006E-2</v>
      </c>
      <c r="I170" s="45"/>
      <c r="J170" s="45"/>
      <c r="K170" s="45">
        <v>0.5</v>
      </c>
      <c r="L170" s="45">
        <v>14.5</v>
      </c>
      <c r="M170" s="45">
        <v>75</v>
      </c>
      <c r="N170" s="45">
        <v>23.5</v>
      </c>
      <c r="O170" s="45">
        <v>1.95</v>
      </c>
    </row>
    <row r="171" spans="1:15" s="49" customFormat="1" ht="12.75" outlineLevel="1" x14ac:dyDescent="0.2">
      <c r="A171" s="43" t="s">
        <v>24</v>
      </c>
      <c r="B171" s="44"/>
      <c r="C171" s="43">
        <f>SUM(C164:C170)</f>
        <v>930</v>
      </c>
      <c r="D171" s="45">
        <f>SUM(D164:D170)</f>
        <v>28.66</v>
      </c>
      <c r="E171" s="45">
        <f t="shared" ref="E171:O171" si="11">SUM(E164:E170)</f>
        <v>24.056999999999999</v>
      </c>
      <c r="F171" s="45">
        <f t="shared" si="11"/>
        <v>110.839</v>
      </c>
      <c r="G171" s="45">
        <f t="shared" si="11"/>
        <v>784.41</v>
      </c>
      <c r="H171" s="45">
        <f t="shared" si="11"/>
        <v>0.54300000000000004</v>
      </c>
      <c r="I171" s="45">
        <f t="shared" si="11"/>
        <v>37.818999999999996</v>
      </c>
      <c r="J171" s="45">
        <f t="shared" si="11"/>
        <v>5900.99</v>
      </c>
      <c r="K171" s="45">
        <f t="shared" si="11"/>
        <v>7.6630000000000003</v>
      </c>
      <c r="L171" s="45">
        <f t="shared" si="11"/>
        <v>218.643</v>
      </c>
      <c r="M171" s="45">
        <f t="shared" si="11"/>
        <v>493.08600000000001</v>
      </c>
      <c r="N171" s="45">
        <f t="shared" si="11"/>
        <v>217.92199999999997</v>
      </c>
      <c r="O171" s="45">
        <f t="shared" si="11"/>
        <v>8.2539999999999996</v>
      </c>
    </row>
    <row r="172" spans="1:15" s="84" customFormat="1" ht="13.5" x14ac:dyDescent="0.25">
      <c r="A172" s="43" t="s">
        <v>9</v>
      </c>
      <c r="B172" s="44"/>
      <c r="C172" s="43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1:15" s="48" customFormat="1" ht="13.5" outlineLevel="1" x14ac:dyDescent="0.2">
      <c r="A173" s="43"/>
      <c r="B173" s="44" t="s">
        <v>110</v>
      </c>
      <c r="C173" s="43">
        <v>15</v>
      </c>
      <c r="D173" s="45">
        <v>1.125</v>
      </c>
      <c r="E173" s="45">
        <v>1.47</v>
      </c>
      <c r="F173" s="45">
        <v>11.16</v>
      </c>
      <c r="G173" s="45">
        <v>62.55</v>
      </c>
      <c r="H173" s="45">
        <v>1.2E-2</v>
      </c>
      <c r="I173" s="45"/>
      <c r="J173" s="45">
        <v>1.5</v>
      </c>
      <c r="K173" s="45"/>
      <c r="L173" s="45">
        <v>4.3499999999999996</v>
      </c>
      <c r="M173" s="45">
        <v>13.5</v>
      </c>
      <c r="N173" s="45">
        <v>3</v>
      </c>
      <c r="O173" s="45">
        <v>0.315</v>
      </c>
    </row>
    <row r="174" spans="1:15" s="49" customFormat="1" ht="12.75" outlineLevel="1" x14ac:dyDescent="0.2">
      <c r="A174" s="43"/>
      <c r="B174" s="44" t="s">
        <v>265</v>
      </c>
      <c r="C174" s="43">
        <v>200</v>
      </c>
      <c r="D174" s="45">
        <v>8.1999999999999993</v>
      </c>
      <c r="E174" s="45">
        <v>3</v>
      </c>
      <c r="F174" s="45">
        <v>11.8</v>
      </c>
      <c r="G174" s="45">
        <v>114</v>
      </c>
      <c r="H174" s="45"/>
      <c r="I174" s="45">
        <v>1.2</v>
      </c>
      <c r="J174" s="45">
        <v>20</v>
      </c>
      <c r="K174" s="45"/>
      <c r="L174" s="45">
        <v>248</v>
      </c>
      <c r="M174" s="45">
        <v>190</v>
      </c>
      <c r="N174" s="45">
        <v>30</v>
      </c>
      <c r="O174" s="45">
        <v>0.2</v>
      </c>
    </row>
    <row r="175" spans="1:15" s="49" customFormat="1" ht="12.75" outlineLevel="1" x14ac:dyDescent="0.2">
      <c r="A175" s="43"/>
      <c r="B175" s="44" t="s">
        <v>199</v>
      </c>
      <c r="C175" s="43">
        <v>235</v>
      </c>
      <c r="D175" s="45">
        <v>0.94</v>
      </c>
      <c r="E175" s="45">
        <v>0.94</v>
      </c>
      <c r="F175" s="45">
        <v>23.03</v>
      </c>
      <c r="G175" s="45">
        <v>110.45</v>
      </c>
      <c r="H175" s="45">
        <v>7.0999999999999994E-2</v>
      </c>
      <c r="I175" s="45">
        <v>23.5</v>
      </c>
      <c r="J175" s="45">
        <v>11.75</v>
      </c>
      <c r="K175" s="45">
        <v>0.47</v>
      </c>
      <c r="L175" s="45">
        <v>37.6</v>
      </c>
      <c r="M175" s="45">
        <v>25.85</v>
      </c>
      <c r="N175" s="45">
        <v>21.15</v>
      </c>
      <c r="O175" s="45">
        <v>5.17</v>
      </c>
    </row>
    <row r="176" spans="1:15" s="49" customFormat="1" ht="12.75" outlineLevel="1" x14ac:dyDescent="0.2">
      <c r="A176" s="43" t="s">
        <v>23</v>
      </c>
      <c r="B176" s="44"/>
      <c r="C176" s="43">
        <f>SUM(C173:C175)</f>
        <v>450</v>
      </c>
      <c r="D176" s="45">
        <v>10.265000000000001</v>
      </c>
      <c r="E176" s="45">
        <v>5.41</v>
      </c>
      <c r="F176" s="45">
        <v>45.99</v>
      </c>
      <c r="G176" s="45">
        <v>287</v>
      </c>
      <c r="H176" s="45">
        <v>8.3000000000000004E-2</v>
      </c>
      <c r="I176" s="45">
        <v>24.7</v>
      </c>
      <c r="J176" s="45">
        <v>33.25</v>
      </c>
      <c r="K176" s="45">
        <v>0.47</v>
      </c>
      <c r="L176" s="45">
        <v>289.95</v>
      </c>
      <c r="M176" s="45">
        <v>229.35</v>
      </c>
      <c r="N176" s="45">
        <v>54.15</v>
      </c>
      <c r="O176" s="45">
        <v>5.6849999999999996</v>
      </c>
    </row>
    <row r="177" spans="1:15" s="84" customFormat="1" ht="13.5" x14ac:dyDescent="0.25">
      <c r="A177" s="43" t="s">
        <v>33</v>
      </c>
      <c r="B177" s="44"/>
      <c r="C177" s="43"/>
      <c r="D177" s="45">
        <f>D162+D171+D176</f>
        <v>79.352000000000004</v>
      </c>
      <c r="E177" s="45">
        <f t="shared" ref="E177:O177" si="12">E162+E171+E176</f>
        <v>62.545999999999992</v>
      </c>
      <c r="F177" s="45">
        <f t="shared" si="12"/>
        <v>250.62200000000001</v>
      </c>
      <c r="G177" s="45">
        <f t="shared" si="12"/>
        <v>1901.741</v>
      </c>
      <c r="H177" s="45">
        <f t="shared" si="12"/>
        <v>0.877</v>
      </c>
      <c r="I177" s="45">
        <f t="shared" si="12"/>
        <v>67.753</v>
      </c>
      <c r="J177" s="45">
        <f t="shared" si="12"/>
        <v>6244.24</v>
      </c>
      <c r="K177" s="45">
        <f t="shared" si="12"/>
        <v>11.991000000000001</v>
      </c>
      <c r="L177" s="45">
        <f t="shared" si="12"/>
        <v>680.55899999999997</v>
      </c>
      <c r="M177" s="45">
        <f t="shared" si="12"/>
        <v>1243.816</v>
      </c>
      <c r="N177" s="45">
        <f t="shared" si="12"/>
        <v>369.29999999999995</v>
      </c>
      <c r="O177" s="45">
        <f t="shared" si="12"/>
        <v>19.754999999999999</v>
      </c>
    </row>
    <row r="178" spans="1:15" s="46" customFormat="1" ht="12.75" x14ac:dyDescent="0.2">
      <c r="A178" s="43" t="s">
        <v>32</v>
      </c>
      <c r="B178" s="44"/>
      <c r="C178" s="4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1:15" s="47" customFormat="1" ht="25.5" outlineLevel="1" x14ac:dyDescent="0.2">
      <c r="A179" s="43" t="s">
        <v>48</v>
      </c>
      <c r="B179" s="44" t="s">
        <v>47</v>
      </c>
      <c r="C179" s="43" t="s">
        <v>0</v>
      </c>
      <c r="D179" s="45" t="s">
        <v>1</v>
      </c>
      <c r="E179" s="45"/>
      <c r="F179" s="45"/>
      <c r="G179" s="45" t="s">
        <v>46</v>
      </c>
      <c r="H179" s="45" t="s">
        <v>11</v>
      </c>
      <c r="I179" s="45"/>
      <c r="J179" s="45"/>
      <c r="K179" s="45"/>
      <c r="L179" s="45" t="s">
        <v>12</v>
      </c>
      <c r="M179" s="45"/>
      <c r="N179" s="45"/>
      <c r="O179" s="45"/>
    </row>
    <row r="180" spans="1:15" s="47" customFormat="1" ht="12.75" outlineLevel="1" x14ac:dyDescent="0.2">
      <c r="A180" s="43"/>
      <c r="B180" s="44"/>
      <c r="C180" s="43"/>
      <c r="D180" s="45" t="s">
        <v>2</v>
      </c>
      <c r="E180" s="45" t="s">
        <v>3</v>
      </c>
      <c r="F180" s="45" t="s">
        <v>4</v>
      </c>
      <c r="G180" s="45"/>
      <c r="H180" s="45" t="s">
        <v>13</v>
      </c>
      <c r="I180" s="45" t="s">
        <v>14</v>
      </c>
      <c r="J180" s="45" t="s">
        <v>15</v>
      </c>
      <c r="K180" s="45" t="s">
        <v>16</v>
      </c>
      <c r="L180" s="45" t="s">
        <v>17</v>
      </c>
      <c r="M180" s="45" t="s">
        <v>18</v>
      </c>
      <c r="N180" s="45" t="s">
        <v>19</v>
      </c>
      <c r="O180" s="45" t="s">
        <v>20</v>
      </c>
    </row>
    <row r="181" spans="1:15" s="47" customFormat="1" ht="12.75" outlineLevel="1" x14ac:dyDescent="0.2">
      <c r="A181" s="43" t="s">
        <v>26</v>
      </c>
      <c r="B181" s="44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1:15" s="48" customFormat="1" ht="38.25" outlineLevel="1" x14ac:dyDescent="0.2">
      <c r="A182" s="44" t="s">
        <v>228</v>
      </c>
      <c r="B182" s="44" t="s">
        <v>278</v>
      </c>
      <c r="C182" s="43">
        <v>200</v>
      </c>
      <c r="D182" s="45">
        <v>31.210999999999999</v>
      </c>
      <c r="E182" s="45">
        <v>19.757000000000001</v>
      </c>
      <c r="F182" s="45">
        <v>47.233000000000004</v>
      </c>
      <c r="G182" s="45">
        <v>498.18499999999995</v>
      </c>
      <c r="H182" s="45">
        <v>0.16900000000000001</v>
      </c>
      <c r="I182" s="45">
        <v>0.92800000000000005</v>
      </c>
      <c r="J182" s="45">
        <v>139.99</v>
      </c>
      <c r="K182" s="45">
        <v>0.56100000000000005</v>
      </c>
      <c r="L182" s="45">
        <v>282.38499999999999</v>
      </c>
      <c r="M182" s="45">
        <v>385.40800000000002</v>
      </c>
      <c r="N182" s="45">
        <v>45.781999999999996</v>
      </c>
      <c r="O182" s="45">
        <v>1.4089999999999998</v>
      </c>
    </row>
    <row r="183" spans="1:15" s="49" customFormat="1" ht="12.75" outlineLevel="1" x14ac:dyDescent="0.2">
      <c r="A183" s="43" t="s">
        <v>143</v>
      </c>
      <c r="B183" s="44" t="s">
        <v>167</v>
      </c>
      <c r="C183" s="43">
        <v>207</v>
      </c>
      <c r="D183" s="45">
        <v>6.3E-2</v>
      </c>
      <c r="E183" s="45">
        <v>7.0000000000000001E-3</v>
      </c>
      <c r="F183" s="45">
        <v>10.193</v>
      </c>
      <c r="G183" s="45">
        <v>42.292000000000002</v>
      </c>
      <c r="H183" s="45">
        <v>4.0000000000000001E-3</v>
      </c>
      <c r="I183" s="45">
        <v>2.9</v>
      </c>
      <c r="J183" s="45"/>
      <c r="K183" s="45">
        <v>1.4E-2</v>
      </c>
      <c r="L183" s="45">
        <v>7.75</v>
      </c>
      <c r="M183" s="45">
        <v>9.7799999999999994</v>
      </c>
      <c r="N183" s="45">
        <v>5.24</v>
      </c>
      <c r="O183" s="45">
        <v>0.89200000000000002</v>
      </c>
    </row>
    <row r="184" spans="1:15" s="49" customFormat="1" ht="12.75" outlineLevel="1" x14ac:dyDescent="0.2">
      <c r="A184" s="43"/>
      <c r="B184" s="44" t="s">
        <v>102</v>
      </c>
      <c r="C184" s="43">
        <v>60</v>
      </c>
      <c r="D184" s="45">
        <v>4.5</v>
      </c>
      <c r="E184" s="45">
        <v>1.74</v>
      </c>
      <c r="F184" s="45">
        <v>30.84</v>
      </c>
      <c r="G184" s="45">
        <v>157.02000000000001</v>
      </c>
      <c r="H184" s="45">
        <v>6.6000000000000003E-2</v>
      </c>
      <c r="I184" s="45"/>
      <c r="J184" s="45"/>
      <c r="K184" s="45">
        <v>1.02</v>
      </c>
      <c r="L184" s="45">
        <v>11.4</v>
      </c>
      <c r="M184" s="45">
        <v>39</v>
      </c>
      <c r="N184" s="45">
        <v>7.8</v>
      </c>
      <c r="O184" s="45">
        <v>0.72</v>
      </c>
    </row>
    <row r="185" spans="1:15" s="49" customFormat="1" ht="12.75" outlineLevel="1" x14ac:dyDescent="0.2">
      <c r="A185" s="43"/>
      <c r="B185" s="44" t="s">
        <v>157</v>
      </c>
      <c r="C185" s="43">
        <v>150</v>
      </c>
      <c r="D185" s="45">
        <v>0.6</v>
      </c>
      <c r="E185" s="45">
        <v>0.6</v>
      </c>
      <c r="F185" s="45">
        <v>14.7</v>
      </c>
      <c r="G185" s="45">
        <v>70.5</v>
      </c>
      <c r="H185" s="45">
        <v>4.4999999999999998E-2</v>
      </c>
      <c r="I185" s="45">
        <v>15</v>
      </c>
      <c r="J185" s="45">
        <v>7.5</v>
      </c>
      <c r="K185" s="45">
        <v>0.3</v>
      </c>
      <c r="L185" s="45">
        <v>24</v>
      </c>
      <c r="M185" s="45">
        <v>16.5</v>
      </c>
      <c r="N185" s="45">
        <v>13.5</v>
      </c>
      <c r="O185" s="45">
        <v>3.3</v>
      </c>
    </row>
    <row r="186" spans="1:15" s="49" customFormat="1" ht="12.75" outlineLevel="1" x14ac:dyDescent="0.2">
      <c r="A186" s="43" t="s">
        <v>25</v>
      </c>
      <c r="B186" s="44"/>
      <c r="C186" s="43">
        <f>SUM(C182:C185)</f>
        <v>617</v>
      </c>
      <c r="D186" s="45">
        <v>36.374000000000002</v>
      </c>
      <c r="E186" s="45">
        <v>22.103999999999999</v>
      </c>
      <c r="F186" s="45">
        <v>102.96599999999999</v>
      </c>
      <c r="G186" s="45">
        <v>767.99699999999996</v>
      </c>
      <c r="H186" s="45">
        <v>0.28399999999999997</v>
      </c>
      <c r="I186" s="45">
        <v>18.827999999999999</v>
      </c>
      <c r="J186" s="45">
        <v>147.49</v>
      </c>
      <c r="K186" s="45">
        <v>1.895</v>
      </c>
      <c r="L186" s="45">
        <v>325.53500000000003</v>
      </c>
      <c r="M186" s="45">
        <v>450.68799999999999</v>
      </c>
      <c r="N186" s="45">
        <v>72.322000000000003</v>
      </c>
      <c r="O186" s="45">
        <v>6.3209999999999997</v>
      </c>
    </row>
    <row r="187" spans="1:15" s="49" customFormat="1" ht="12.75" outlineLevel="1" x14ac:dyDescent="0.2">
      <c r="A187" s="43" t="s">
        <v>8</v>
      </c>
      <c r="B187" s="44"/>
      <c r="C187" s="43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1:15" s="49" customFormat="1" ht="25.5" outlineLevel="1" x14ac:dyDescent="0.2">
      <c r="A188" s="43" t="s">
        <v>160</v>
      </c>
      <c r="B188" s="44" t="s">
        <v>51</v>
      </c>
      <c r="C188" s="43">
        <v>100</v>
      </c>
      <c r="D188" s="45">
        <v>1.667</v>
      </c>
      <c r="E188" s="45">
        <v>2.1800000000000002</v>
      </c>
      <c r="F188" s="45">
        <v>8.1989999999999998</v>
      </c>
      <c r="G188" s="45">
        <v>59.491999999999997</v>
      </c>
      <c r="H188" s="45">
        <v>4.4999999999999998E-2</v>
      </c>
      <c r="I188" s="45">
        <v>9.8000000000000007</v>
      </c>
      <c r="J188" s="45">
        <v>13.4</v>
      </c>
      <c r="K188" s="45">
        <v>1.026</v>
      </c>
      <c r="L188" s="45">
        <v>27.93</v>
      </c>
      <c r="M188" s="45">
        <v>41.92</v>
      </c>
      <c r="N188" s="45">
        <v>18.57</v>
      </c>
      <c r="O188" s="45">
        <v>1.3109999999999999</v>
      </c>
    </row>
    <row r="189" spans="1:15" s="84" customFormat="1" ht="13.5" x14ac:dyDescent="0.25">
      <c r="A189" s="43" t="s">
        <v>161</v>
      </c>
      <c r="B189" s="44" t="s">
        <v>207</v>
      </c>
      <c r="C189" s="43">
        <v>250</v>
      </c>
      <c r="D189" s="45">
        <v>8.3119999999999994</v>
      </c>
      <c r="E189" s="45">
        <v>6.3869999999999996</v>
      </c>
      <c r="F189" s="45">
        <v>14.241</v>
      </c>
      <c r="G189" s="45">
        <v>148.44399999999999</v>
      </c>
      <c r="H189" s="45">
        <v>0.17399999999999999</v>
      </c>
      <c r="I189" s="45">
        <v>22.829000000000001</v>
      </c>
      <c r="J189" s="45">
        <v>9.3000000000000007</v>
      </c>
      <c r="K189" s="45">
        <v>2.5009999999999999</v>
      </c>
      <c r="L189" s="45">
        <v>24.91</v>
      </c>
      <c r="M189" s="45">
        <v>120.37</v>
      </c>
      <c r="N189" s="45">
        <v>33.590000000000003</v>
      </c>
      <c r="O189" s="45">
        <v>1.2190000000000001</v>
      </c>
    </row>
    <row r="190" spans="1:15" s="48" customFormat="1" ht="13.5" outlineLevel="1" x14ac:dyDescent="0.2">
      <c r="A190" s="43" t="s">
        <v>192</v>
      </c>
      <c r="B190" s="44" t="s">
        <v>193</v>
      </c>
      <c r="C190" s="43">
        <v>100</v>
      </c>
      <c r="D190" s="45">
        <v>14.19</v>
      </c>
      <c r="E190" s="45">
        <v>7.633</v>
      </c>
      <c r="F190" s="45">
        <v>8.0549999999999997</v>
      </c>
      <c r="G190" s="45">
        <v>158.71100000000001</v>
      </c>
      <c r="H190" s="45">
        <v>0.26300000000000001</v>
      </c>
      <c r="I190" s="45">
        <v>25.475999999999999</v>
      </c>
      <c r="J190" s="45">
        <v>6086</v>
      </c>
      <c r="K190" s="45">
        <v>1.6779999999999999</v>
      </c>
      <c r="L190" s="45">
        <v>26.72</v>
      </c>
      <c r="M190" s="45">
        <v>251.23</v>
      </c>
      <c r="N190" s="45">
        <v>16.84</v>
      </c>
      <c r="O190" s="45">
        <v>5.2930000000000001</v>
      </c>
    </row>
    <row r="191" spans="1:15" s="49" customFormat="1" ht="12.75" outlineLevel="1" x14ac:dyDescent="0.2">
      <c r="A191" s="43" t="s">
        <v>162</v>
      </c>
      <c r="B191" s="44" t="s">
        <v>56</v>
      </c>
      <c r="C191" s="43">
        <v>180</v>
      </c>
      <c r="D191" s="45">
        <v>10.135999999999999</v>
      </c>
      <c r="E191" s="45">
        <v>7.7149999999999999</v>
      </c>
      <c r="F191" s="45">
        <v>45.771000000000001</v>
      </c>
      <c r="G191" s="45">
        <v>292.66300000000001</v>
      </c>
      <c r="H191" s="45">
        <v>0.34499999999999997</v>
      </c>
      <c r="I191" s="45"/>
      <c r="J191" s="45">
        <v>28</v>
      </c>
      <c r="K191" s="45">
        <v>0.71</v>
      </c>
      <c r="L191" s="45">
        <v>18.983000000000001</v>
      </c>
      <c r="M191" s="45">
        <v>240.76599999999999</v>
      </c>
      <c r="N191" s="45">
        <v>160.078</v>
      </c>
      <c r="O191" s="45">
        <v>5.3840000000000003</v>
      </c>
    </row>
    <row r="192" spans="1:15" s="49" customFormat="1" ht="12.75" outlineLevel="1" x14ac:dyDescent="0.2">
      <c r="A192" s="43" t="s">
        <v>120</v>
      </c>
      <c r="B192" s="44" t="s">
        <v>59</v>
      </c>
      <c r="C192" s="43">
        <v>200</v>
      </c>
      <c r="D192" s="45">
        <v>0.16</v>
      </c>
      <c r="E192" s="45">
        <v>0.16</v>
      </c>
      <c r="F192" s="45">
        <v>13.9</v>
      </c>
      <c r="G192" s="45">
        <v>58.7</v>
      </c>
      <c r="H192" s="45">
        <v>1.2E-2</v>
      </c>
      <c r="I192" s="45">
        <v>4</v>
      </c>
      <c r="J192" s="45">
        <v>2</v>
      </c>
      <c r="K192" s="45">
        <v>0.08</v>
      </c>
      <c r="L192" s="45">
        <v>6.4</v>
      </c>
      <c r="M192" s="45">
        <v>4.4000000000000004</v>
      </c>
      <c r="N192" s="45">
        <v>3.6</v>
      </c>
      <c r="O192" s="45">
        <v>0.91</v>
      </c>
    </row>
    <row r="193" spans="1:15" s="49" customFormat="1" ht="12.75" outlineLevel="1" x14ac:dyDescent="0.2">
      <c r="A193" s="43"/>
      <c r="B193" s="44" t="s">
        <v>6</v>
      </c>
      <c r="C193" s="43">
        <v>40</v>
      </c>
      <c r="D193" s="45">
        <v>3.16</v>
      </c>
      <c r="E193" s="45">
        <v>0.4</v>
      </c>
      <c r="F193" s="45">
        <v>19.32</v>
      </c>
      <c r="G193" s="45">
        <v>94</v>
      </c>
      <c r="H193" s="45">
        <v>6.4000000000000001E-2</v>
      </c>
      <c r="I193" s="45"/>
      <c r="J193" s="45"/>
      <c r="K193" s="45">
        <v>0.52</v>
      </c>
      <c r="L193" s="45">
        <v>9.1999999999999993</v>
      </c>
      <c r="M193" s="45">
        <v>34.799999999999997</v>
      </c>
      <c r="N193" s="45">
        <v>13.2</v>
      </c>
      <c r="O193" s="45">
        <v>0.8</v>
      </c>
    </row>
    <row r="194" spans="1:15" s="49" customFormat="1" ht="12.75" outlineLevel="1" x14ac:dyDescent="0.2">
      <c r="A194" s="43"/>
      <c r="B194" s="44" t="s">
        <v>57</v>
      </c>
      <c r="C194" s="43">
        <v>50</v>
      </c>
      <c r="D194" s="45">
        <v>3.3</v>
      </c>
      <c r="E194" s="45">
        <v>0.6</v>
      </c>
      <c r="F194" s="45">
        <v>19.82</v>
      </c>
      <c r="G194" s="45">
        <v>99</v>
      </c>
      <c r="H194" s="45">
        <v>8.5000000000000006E-2</v>
      </c>
      <c r="I194" s="45"/>
      <c r="J194" s="45"/>
      <c r="K194" s="45">
        <v>0.5</v>
      </c>
      <c r="L194" s="45">
        <v>14.5</v>
      </c>
      <c r="M194" s="45">
        <v>75</v>
      </c>
      <c r="N194" s="45">
        <v>23.5</v>
      </c>
      <c r="O194" s="45">
        <v>1.95</v>
      </c>
    </row>
    <row r="195" spans="1:15" s="49" customFormat="1" ht="12.75" outlineLevel="1" x14ac:dyDescent="0.2">
      <c r="A195" s="43" t="s">
        <v>24</v>
      </c>
      <c r="B195" s="44"/>
      <c r="C195" s="43">
        <f>SUM(C188:C194)</f>
        <v>920</v>
      </c>
      <c r="D195" s="45">
        <f>SUM(D188:D194)</f>
        <v>40.924999999999983</v>
      </c>
      <c r="E195" s="45">
        <f t="shared" ref="E195:O195" si="13">SUM(E188:E194)</f>
        <v>25.074999999999999</v>
      </c>
      <c r="F195" s="45">
        <f t="shared" si="13"/>
        <v>129.30599999999998</v>
      </c>
      <c r="G195" s="45">
        <f t="shared" si="13"/>
        <v>911.01</v>
      </c>
      <c r="H195" s="45">
        <f t="shared" si="13"/>
        <v>0.98799999999999999</v>
      </c>
      <c r="I195" s="45">
        <f t="shared" si="13"/>
        <v>62.105000000000004</v>
      </c>
      <c r="J195" s="45">
        <f t="shared" si="13"/>
        <v>6138.7</v>
      </c>
      <c r="K195" s="45">
        <f t="shared" si="13"/>
        <v>7.0150000000000006</v>
      </c>
      <c r="L195" s="45">
        <f t="shared" si="13"/>
        <v>128.64300000000003</v>
      </c>
      <c r="M195" s="45">
        <f t="shared" si="13"/>
        <v>768.48599999999988</v>
      </c>
      <c r="N195" s="45">
        <f t="shared" si="13"/>
        <v>269.37799999999999</v>
      </c>
      <c r="O195" s="45">
        <f t="shared" si="13"/>
        <v>16.867000000000001</v>
      </c>
    </row>
    <row r="196" spans="1:15" s="49" customFormat="1" ht="12.75" outlineLevel="1" x14ac:dyDescent="0.2">
      <c r="A196" s="43" t="s">
        <v>9</v>
      </c>
      <c r="B196" s="44"/>
      <c r="C196" s="43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1:15" s="49" customFormat="1" ht="12.75" outlineLevel="1" x14ac:dyDescent="0.2">
      <c r="A197" s="43"/>
      <c r="B197" s="44" t="s">
        <v>121</v>
      </c>
      <c r="C197" s="43">
        <v>15</v>
      </c>
      <c r="D197" s="45">
        <v>0.12</v>
      </c>
      <c r="E197" s="45">
        <v>1.4999999999999999E-2</v>
      </c>
      <c r="F197" s="45">
        <v>11.97</v>
      </c>
      <c r="G197" s="45">
        <v>48.9</v>
      </c>
      <c r="H197" s="45"/>
      <c r="I197" s="45"/>
      <c r="J197" s="45"/>
      <c r="K197" s="45"/>
      <c r="L197" s="45">
        <v>3.75</v>
      </c>
      <c r="M197" s="45">
        <v>1.8</v>
      </c>
      <c r="N197" s="45">
        <v>0.9</v>
      </c>
      <c r="O197" s="45">
        <v>0.21</v>
      </c>
    </row>
    <row r="198" spans="1:15" s="49" customFormat="1" ht="12.75" outlineLevel="1" x14ac:dyDescent="0.2">
      <c r="A198" s="43"/>
      <c r="B198" s="44" t="s">
        <v>265</v>
      </c>
      <c r="C198" s="43">
        <v>200</v>
      </c>
      <c r="D198" s="45">
        <v>8.1999999999999993</v>
      </c>
      <c r="E198" s="45">
        <v>3</v>
      </c>
      <c r="F198" s="45">
        <v>11.8</v>
      </c>
      <c r="G198" s="45">
        <v>114</v>
      </c>
      <c r="H198" s="45"/>
      <c r="I198" s="45">
        <v>1.2</v>
      </c>
      <c r="J198" s="45">
        <v>20</v>
      </c>
      <c r="K198" s="45"/>
      <c r="L198" s="45">
        <v>248</v>
      </c>
      <c r="M198" s="45">
        <v>190</v>
      </c>
      <c r="N198" s="45">
        <v>30</v>
      </c>
      <c r="O198" s="45">
        <v>0.2</v>
      </c>
    </row>
    <row r="199" spans="1:15" s="84" customFormat="1" ht="13.5" x14ac:dyDescent="0.25">
      <c r="A199" s="43"/>
      <c r="B199" s="44" t="s">
        <v>122</v>
      </c>
      <c r="C199" s="43">
        <v>235</v>
      </c>
      <c r="D199" s="45">
        <v>1.88</v>
      </c>
      <c r="E199" s="45">
        <v>0.47</v>
      </c>
      <c r="F199" s="45">
        <v>17.625</v>
      </c>
      <c r="G199" s="45">
        <v>89.3</v>
      </c>
      <c r="H199" s="45">
        <v>0.14099999999999999</v>
      </c>
      <c r="I199" s="45">
        <v>89.3</v>
      </c>
      <c r="J199" s="45"/>
      <c r="K199" s="45">
        <v>0.47</v>
      </c>
      <c r="L199" s="45">
        <v>82.25</v>
      </c>
      <c r="M199" s="45">
        <v>39.950000000000003</v>
      </c>
      <c r="N199" s="45">
        <v>25.85</v>
      </c>
      <c r="O199" s="45">
        <v>0.23499999999999999</v>
      </c>
    </row>
    <row r="200" spans="1:15" s="48" customFormat="1" ht="13.5" outlineLevel="1" x14ac:dyDescent="0.2">
      <c r="A200" s="43" t="s">
        <v>23</v>
      </c>
      <c r="B200" s="44"/>
      <c r="C200" s="43">
        <f>SUM(C197:C199)</f>
        <v>450</v>
      </c>
      <c r="D200" s="45">
        <v>10.199999999999999</v>
      </c>
      <c r="E200" s="45">
        <v>3.4849999999999999</v>
      </c>
      <c r="F200" s="45">
        <v>41.395000000000003</v>
      </c>
      <c r="G200" s="45">
        <v>252.2</v>
      </c>
      <c r="H200" s="45">
        <v>0.14099999999999999</v>
      </c>
      <c r="I200" s="45">
        <v>90.5</v>
      </c>
      <c r="J200" s="45">
        <v>20</v>
      </c>
      <c r="K200" s="45">
        <v>0.47</v>
      </c>
      <c r="L200" s="45">
        <v>334</v>
      </c>
      <c r="M200" s="45">
        <v>231.75</v>
      </c>
      <c r="N200" s="45">
        <v>56.75</v>
      </c>
      <c r="O200" s="45">
        <v>0.64500000000000002</v>
      </c>
    </row>
    <row r="201" spans="1:15" s="49" customFormat="1" ht="12.75" outlineLevel="1" x14ac:dyDescent="0.2">
      <c r="A201" s="43" t="s">
        <v>31</v>
      </c>
      <c r="B201" s="44"/>
      <c r="C201" s="43"/>
      <c r="D201" s="45">
        <f>D186+D195+D200</f>
        <v>87.498999999999981</v>
      </c>
      <c r="E201" s="45">
        <f t="shared" ref="E201:O201" si="14">E186+E195+E200</f>
        <v>50.664000000000001</v>
      </c>
      <c r="F201" s="45">
        <f t="shared" si="14"/>
        <v>273.66699999999997</v>
      </c>
      <c r="G201" s="45">
        <f t="shared" si="14"/>
        <v>1931.2070000000001</v>
      </c>
      <c r="H201" s="45">
        <f t="shared" si="14"/>
        <v>1.413</v>
      </c>
      <c r="I201" s="45">
        <f t="shared" si="14"/>
        <v>171.43299999999999</v>
      </c>
      <c r="J201" s="45">
        <f t="shared" si="14"/>
        <v>6306.19</v>
      </c>
      <c r="K201" s="45">
        <f t="shared" si="14"/>
        <v>9.3800000000000008</v>
      </c>
      <c r="L201" s="45">
        <f t="shared" si="14"/>
        <v>788.17800000000011</v>
      </c>
      <c r="M201" s="45">
        <f t="shared" si="14"/>
        <v>1450.924</v>
      </c>
      <c r="N201" s="45">
        <f t="shared" si="14"/>
        <v>398.45</v>
      </c>
      <c r="O201" s="45">
        <f t="shared" si="14"/>
        <v>23.833000000000002</v>
      </c>
    </row>
    <row r="202" spans="1:15" s="49" customFormat="1" ht="12.75" outlineLevel="1" x14ac:dyDescent="0.2">
      <c r="A202" s="43" t="s">
        <v>30</v>
      </c>
      <c r="B202" s="44"/>
      <c r="C202" s="4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1:15" s="49" customFormat="1" ht="25.5" outlineLevel="1" x14ac:dyDescent="0.2">
      <c r="A203" s="43" t="s">
        <v>48</v>
      </c>
      <c r="B203" s="44" t="s">
        <v>47</v>
      </c>
      <c r="C203" s="43" t="s">
        <v>0</v>
      </c>
      <c r="D203" s="45" t="s">
        <v>1</v>
      </c>
      <c r="E203" s="45"/>
      <c r="F203" s="45"/>
      <c r="G203" s="45" t="s">
        <v>46</v>
      </c>
      <c r="H203" s="45" t="s">
        <v>11</v>
      </c>
      <c r="I203" s="45"/>
      <c r="J203" s="45"/>
      <c r="K203" s="45"/>
      <c r="L203" s="45" t="s">
        <v>12</v>
      </c>
      <c r="M203" s="45"/>
      <c r="N203" s="45"/>
      <c r="O203" s="45"/>
    </row>
    <row r="204" spans="1:15" s="84" customFormat="1" ht="13.5" x14ac:dyDescent="0.25">
      <c r="A204" s="43"/>
      <c r="B204" s="44"/>
      <c r="C204" s="43"/>
      <c r="D204" s="45" t="s">
        <v>2</v>
      </c>
      <c r="E204" s="45" t="s">
        <v>3</v>
      </c>
      <c r="F204" s="45" t="s">
        <v>4</v>
      </c>
      <c r="G204" s="45"/>
      <c r="H204" s="45" t="s">
        <v>13</v>
      </c>
      <c r="I204" s="45" t="s">
        <v>14</v>
      </c>
      <c r="J204" s="45" t="s">
        <v>15</v>
      </c>
      <c r="K204" s="45" t="s">
        <v>16</v>
      </c>
      <c r="L204" s="45" t="s">
        <v>17</v>
      </c>
      <c r="M204" s="45" t="s">
        <v>18</v>
      </c>
      <c r="N204" s="45" t="s">
        <v>19</v>
      </c>
      <c r="O204" s="45" t="s">
        <v>20</v>
      </c>
    </row>
    <row r="205" spans="1:15" s="46" customFormat="1" ht="12.75" x14ac:dyDescent="0.2">
      <c r="A205" s="43" t="s">
        <v>26</v>
      </c>
      <c r="B205" s="44"/>
      <c r="C205" s="43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1:15" s="47" customFormat="1" ht="25.5" outlineLevel="1" x14ac:dyDescent="0.2">
      <c r="A206" s="43" t="s">
        <v>205</v>
      </c>
      <c r="B206" s="44" t="s">
        <v>229</v>
      </c>
      <c r="C206" s="43">
        <v>40</v>
      </c>
      <c r="D206" s="45">
        <v>0.32</v>
      </c>
      <c r="E206" s="45">
        <v>0.04</v>
      </c>
      <c r="F206" s="45">
        <v>0.68</v>
      </c>
      <c r="G206" s="45">
        <v>5.2</v>
      </c>
      <c r="H206" s="45">
        <v>8.0000000000000002E-3</v>
      </c>
      <c r="I206" s="45">
        <v>2</v>
      </c>
      <c r="J206" s="45">
        <v>2</v>
      </c>
      <c r="K206" s="45">
        <v>0.04</v>
      </c>
      <c r="L206" s="45">
        <v>9.1999999999999993</v>
      </c>
      <c r="M206" s="45">
        <v>9.6</v>
      </c>
      <c r="N206" s="45">
        <v>5.6</v>
      </c>
      <c r="O206" s="45">
        <v>0.24</v>
      </c>
    </row>
    <row r="207" spans="1:15" s="47" customFormat="1" ht="25.5" outlineLevel="1" x14ac:dyDescent="0.2">
      <c r="A207" s="43" t="s">
        <v>163</v>
      </c>
      <c r="B207" s="44" t="s">
        <v>230</v>
      </c>
      <c r="C207" s="43">
        <v>270</v>
      </c>
      <c r="D207" s="45">
        <v>33.146999999999998</v>
      </c>
      <c r="E207" s="45">
        <v>18.623000000000001</v>
      </c>
      <c r="F207" s="45">
        <v>28.12</v>
      </c>
      <c r="G207" s="45">
        <v>415.89800000000002</v>
      </c>
      <c r="H207" s="45">
        <v>0.36099999999999999</v>
      </c>
      <c r="I207" s="45">
        <v>30.838000000000001</v>
      </c>
      <c r="J207" s="45">
        <v>900.5</v>
      </c>
      <c r="K207" s="45">
        <v>4.51</v>
      </c>
      <c r="L207" s="45">
        <v>72.747</v>
      </c>
      <c r="M207" s="45">
        <v>336.52499999999998</v>
      </c>
      <c r="N207" s="45">
        <v>75.108999999999995</v>
      </c>
      <c r="O207" s="45">
        <v>3.452</v>
      </c>
    </row>
    <row r="208" spans="1:15" s="47" customFormat="1" ht="25.5" outlineLevel="1" x14ac:dyDescent="0.2">
      <c r="A208" s="43" t="s">
        <v>101</v>
      </c>
      <c r="B208" s="44" t="s">
        <v>263</v>
      </c>
      <c r="C208" s="43">
        <v>200</v>
      </c>
      <c r="D208" s="45">
        <v>3.9</v>
      </c>
      <c r="E208" s="45">
        <v>3</v>
      </c>
      <c r="F208" s="45">
        <v>15.28</v>
      </c>
      <c r="G208" s="45">
        <v>99.9</v>
      </c>
      <c r="H208" s="45">
        <v>2.3E-2</v>
      </c>
      <c r="I208" s="45">
        <v>0.78400000000000003</v>
      </c>
      <c r="J208" s="45">
        <v>10</v>
      </c>
      <c r="K208" s="45"/>
      <c r="L208" s="45">
        <v>124.76600000000001</v>
      </c>
      <c r="M208" s="45">
        <v>90</v>
      </c>
      <c r="N208" s="45">
        <v>14</v>
      </c>
      <c r="O208" s="45">
        <v>0.13400000000000001</v>
      </c>
    </row>
    <row r="209" spans="1:15" s="48" customFormat="1" ht="13.5" outlineLevel="1" x14ac:dyDescent="0.2">
      <c r="A209" s="43"/>
      <c r="B209" s="44" t="s">
        <v>102</v>
      </c>
      <c r="C209" s="43">
        <v>60</v>
      </c>
      <c r="D209" s="45">
        <v>4.5</v>
      </c>
      <c r="E209" s="45">
        <v>1.74</v>
      </c>
      <c r="F209" s="45">
        <v>30.84</v>
      </c>
      <c r="G209" s="45">
        <v>157.02000000000001</v>
      </c>
      <c r="H209" s="45">
        <v>6.6000000000000003E-2</v>
      </c>
      <c r="I209" s="45"/>
      <c r="J209" s="45"/>
      <c r="K209" s="45">
        <v>1.02</v>
      </c>
      <c r="L209" s="45">
        <v>11.4</v>
      </c>
      <c r="M209" s="45">
        <v>39</v>
      </c>
      <c r="N209" s="45">
        <v>7.8</v>
      </c>
      <c r="O209" s="45">
        <v>0.72</v>
      </c>
    </row>
    <row r="210" spans="1:15" s="49" customFormat="1" ht="12.75" outlineLevel="1" x14ac:dyDescent="0.2">
      <c r="A210" s="43" t="s">
        <v>25</v>
      </c>
      <c r="B210" s="44"/>
      <c r="C210" s="43">
        <f>SUM(C206:C209)</f>
        <v>570</v>
      </c>
      <c r="D210" s="45">
        <v>41.866999999999997</v>
      </c>
      <c r="E210" s="45">
        <v>23.402999999999999</v>
      </c>
      <c r="F210" s="45">
        <v>74.92</v>
      </c>
      <c r="G210" s="45">
        <v>678.01800000000003</v>
      </c>
      <c r="H210" s="45">
        <v>0.45800000000000002</v>
      </c>
      <c r="I210" s="45">
        <v>33.622</v>
      </c>
      <c r="J210" s="45">
        <v>912.5</v>
      </c>
      <c r="K210" s="45">
        <v>5.57</v>
      </c>
      <c r="L210" s="45">
        <v>218.113</v>
      </c>
      <c r="M210" s="45">
        <v>475.125</v>
      </c>
      <c r="N210" s="45">
        <v>102.509</v>
      </c>
      <c r="O210" s="45">
        <v>4.5449999999999999</v>
      </c>
    </row>
    <row r="211" spans="1:15" s="49" customFormat="1" ht="12.75" outlineLevel="1" x14ac:dyDescent="0.2">
      <c r="A211" s="43" t="s">
        <v>8</v>
      </c>
      <c r="B211" s="44"/>
      <c r="C211" s="43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1:15" s="49" customFormat="1" ht="25.5" outlineLevel="1" x14ac:dyDescent="0.2">
      <c r="A212" s="43" t="s">
        <v>187</v>
      </c>
      <c r="B212" s="44" t="s">
        <v>202</v>
      </c>
      <c r="C212" s="43">
        <v>100</v>
      </c>
      <c r="D212" s="45">
        <v>0.9</v>
      </c>
      <c r="E212" s="45">
        <v>13.135999999999999</v>
      </c>
      <c r="F212" s="45">
        <v>9.5079999999999991</v>
      </c>
      <c r="G212" s="45">
        <v>161.68299999999999</v>
      </c>
      <c r="H212" s="45">
        <v>4.2999999999999997E-2</v>
      </c>
      <c r="I212" s="45">
        <v>12.25</v>
      </c>
      <c r="J212" s="45">
        <v>1100.8499999999999</v>
      </c>
      <c r="K212" s="45">
        <v>6</v>
      </c>
      <c r="L212" s="45">
        <v>21.99</v>
      </c>
      <c r="M212" s="45">
        <v>35.369999999999997</v>
      </c>
      <c r="N212" s="45">
        <v>24.12</v>
      </c>
      <c r="O212" s="45">
        <v>0.80700000000000005</v>
      </c>
    </row>
    <row r="213" spans="1:15" s="49" customFormat="1" ht="44.25" customHeight="1" outlineLevel="1" x14ac:dyDescent="0.2">
      <c r="A213" s="43" t="s">
        <v>165</v>
      </c>
      <c r="B213" s="44" t="s">
        <v>270</v>
      </c>
      <c r="C213" s="43">
        <v>250</v>
      </c>
      <c r="D213" s="45">
        <v>4.0810000000000004</v>
      </c>
      <c r="E213" s="45">
        <v>5.8650000000000002</v>
      </c>
      <c r="F213" s="45">
        <v>16.173999999999999</v>
      </c>
      <c r="G213" s="45">
        <v>135.50700000000001</v>
      </c>
      <c r="H213" s="45">
        <v>0.111</v>
      </c>
      <c r="I213" s="45">
        <v>13.39</v>
      </c>
      <c r="J213" s="45">
        <v>210</v>
      </c>
      <c r="K213" s="45">
        <v>2.0449999999999999</v>
      </c>
      <c r="L213" s="45">
        <v>49.26</v>
      </c>
      <c r="M213" s="45">
        <v>101.5</v>
      </c>
      <c r="N213" s="45">
        <v>34.08</v>
      </c>
      <c r="O213" s="45">
        <v>1.6859999999999999</v>
      </c>
    </row>
    <row r="214" spans="1:15" s="49" customFormat="1" ht="25.5" outlineLevel="1" x14ac:dyDescent="0.2">
      <c r="A214" s="43" t="s">
        <v>197</v>
      </c>
      <c r="B214" s="44" t="s">
        <v>231</v>
      </c>
      <c r="C214" s="43">
        <v>120</v>
      </c>
      <c r="D214" s="45">
        <v>17.329000000000001</v>
      </c>
      <c r="E214" s="45">
        <v>10.952999999999999</v>
      </c>
      <c r="F214" s="45">
        <v>8.5009999999999994</v>
      </c>
      <c r="G214" s="45">
        <v>202.71100000000001</v>
      </c>
      <c r="H214" s="45">
        <v>0.17699999999999999</v>
      </c>
      <c r="I214" s="45">
        <v>2.17</v>
      </c>
      <c r="J214" s="45">
        <v>67.033000000000001</v>
      </c>
      <c r="K214" s="45">
        <v>0.28399999999999997</v>
      </c>
      <c r="L214" s="45">
        <v>137.66</v>
      </c>
      <c r="M214" s="45">
        <v>291.08100000000002</v>
      </c>
      <c r="N214" s="45">
        <v>58.859000000000002</v>
      </c>
      <c r="O214" s="45">
        <v>1.08</v>
      </c>
    </row>
    <row r="215" spans="1:15" s="84" customFormat="1" ht="13.5" x14ac:dyDescent="0.25">
      <c r="A215" s="43" t="s">
        <v>140</v>
      </c>
      <c r="B215" s="44" t="s">
        <v>53</v>
      </c>
      <c r="C215" s="43">
        <v>180</v>
      </c>
      <c r="D215" s="45">
        <v>3.952</v>
      </c>
      <c r="E215" s="45">
        <v>4.9450000000000003</v>
      </c>
      <c r="F215" s="45">
        <v>26.673999999999999</v>
      </c>
      <c r="G215" s="45">
        <v>167.51499999999999</v>
      </c>
      <c r="H215" s="45">
        <v>0.192</v>
      </c>
      <c r="I215" s="45">
        <v>31.167999999999999</v>
      </c>
      <c r="J215" s="45">
        <v>22.8</v>
      </c>
      <c r="K215" s="45">
        <v>0.20499999999999999</v>
      </c>
      <c r="L215" s="45">
        <v>53.98</v>
      </c>
      <c r="M215" s="45">
        <v>117.35</v>
      </c>
      <c r="N215" s="45">
        <v>39.79</v>
      </c>
      <c r="O215" s="45">
        <v>1.462</v>
      </c>
    </row>
    <row r="216" spans="1:15" s="48" customFormat="1" ht="13.5" outlineLevel="1" x14ac:dyDescent="0.2">
      <c r="A216" s="43" t="s">
        <v>120</v>
      </c>
      <c r="B216" s="44" t="s">
        <v>82</v>
      </c>
      <c r="C216" s="43">
        <v>200</v>
      </c>
      <c r="D216" s="45">
        <v>0.16</v>
      </c>
      <c r="E216" s="45">
        <v>0.12</v>
      </c>
      <c r="F216" s="45">
        <v>14.1</v>
      </c>
      <c r="G216" s="45">
        <v>58.7</v>
      </c>
      <c r="H216" s="45">
        <v>8.0000000000000002E-3</v>
      </c>
      <c r="I216" s="45">
        <v>2</v>
      </c>
      <c r="J216" s="45"/>
      <c r="K216" s="45">
        <v>0.16</v>
      </c>
      <c r="L216" s="45">
        <v>7.6</v>
      </c>
      <c r="M216" s="45">
        <v>6.4</v>
      </c>
      <c r="N216" s="45">
        <v>4.8</v>
      </c>
      <c r="O216" s="45">
        <v>0.95</v>
      </c>
    </row>
    <row r="217" spans="1:15" s="49" customFormat="1" ht="12.75" outlineLevel="1" x14ac:dyDescent="0.2">
      <c r="A217" s="43"/>
      <c r="B217" s="44" t="s">
        <v>6</v>
      </c>
      <c r="C217" s="43">
        <v>40</v>
      </c>
      <c r="D217" s="45">
        <v>3.16</v>
      </c>
      <c r="E217" s="45">
        <v>0.4</v>
      </c>
      <c r="F217" s="45">
        <v>19.32</v>
      </c>
      <c r="G217" s="45">
        <v>94</v>
      </c>
      <c r="H217" s="45">
        <v>6.4000000000000001E-2</v>
      </c>
      <c r="I217" s="45"/>
      <c r="J217" s="45"/>
      <c r="K217" s="45">
        <v>0.52</v>
      </c>
      <c r="L217" s="45">
        <v>9.1999999999999993</v>
      </c>
      <c r="M217" s="45">
        <v>34.799999999999997</v>
      </c>
      <c r="N217" s="45">
        <v>13.2</v>
      </c>
      <c r="O217" s="45">
        <v>0.8</v>
      </c>
    </row>
    <row r="218" spans="1:15" s="49" customFormat="1" ht="12.75" outlineLevel="1" x14ac:dyDescent="0.2">
      <c r="A218" s="43"/>
      <c r="B218" s="44" t="s">
        <v>57</v>
      </c>
      <c r="C218" s="43">
        <v>50</v>
      </c>
      <c r="D218" s="45">
        <v>3.3</v>
      </c>
      <c r="E218" s="45">
        <v>0.6</v>
      </c>
      <c r="F218" s="45">
        <v>19.82</v>
      </c>
      <c r="G218" s="45">
        <v>99</v>
      </c>
      <c r="H218" s="45">
        <v>8.5000000000000006E-2</v>
      </c>
      <c r="I218" s="45"/>
      <c r="J218" s="45"/>
      <c r="K218" s="45">
        <v>0.5</v>
      </c>
      <c r="L218" s="45">
        <v>14.5</v>
      </c>
      <c r="M218" s="45">
        <v>75</v>
      </c>
      <c r="N218" s="45">
        <v>23.5</v>
      </c>
      <c r="O218" s="45">
        <v>1.95</v>
      </c>
    </row>
    <row r="219" spans="1:15" s="49" customFormat="1" ht="12.75" outlineLevel="1" x14ac:dyDescent="0.2">
      <c r="A219" s="43" t="s">
        <v>24</v>
      </c>
      <c r="B219" s="44"/>
      <c r="C219" s="43">
        <f>SUM(C212:C218)</f>
        <v>940</v>
      </c>
      <c r="D219" s="45">
        <f>SUM(D212:D218)</f>
        <v>32.881999999999998</v>
      </c>
      <c r="E219" s="45">
        <f t="shared" ref="E219:O219" si="15">SUM(E212:E218)</f>
        <v>36.018999999999998</v>
      </c>
      <c r="F219" s="45">
        <f t="shared" si="15"/>
        <v>114.09699999999998</v>
      </c>
      <c r="G219" s="45">
        <f t="shared" si="15"/>
        <v>919.11599999999999</v>
      </c>
      <c r="H219" s="45">
        <f t="shared" si="15"/>
        <v>0.67999999999999994</v>
      </c>
      <c r="I219" s="45">
        <f t="shared" si="15"/>
        <v>60.978000000000002</v>
      </c>
      <c r="J219" s="45">
        <f t="shared" si="15"/>
        <v>1400.6829999999998</v>
      </c>
      <c r="K219" s="45">
        <f t="shared" si="15"/>
        <v>9.7140000000000004</v>
      </c>
      <c r="L219" s="45">
        <f t="shared" si="15"/>
        <v>294.19</v>
      </c>
      <c r="M219" s="45">
        <f t="shared" si="15"/>
        <v>661.50099999999998</v>
      </c>
      <c r="N219" s="45">
        <f t="shared" si="15"/>
        <v>198.34899999999999</v>
      </c>
      <c r="O219" s="45">
        <f t="shared" si="15"/>
        <v>8.7349999999999994</v>
      </c>
    </row>
    <row r="220" spans="1:15" s="49" customFormat="1" ht="12.75" outlineLevel="1" x14ac:dyDescent="0.2">
      <c r="A220" s="43" t="s">
        <v>9</v>
      </c>
      <c r="B220" s="44"/>
      <c r="C220" s="43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1:15" s="49" customFormat="1" ht="12.75" outlineLevel="1" x14ac:dyDescent="0.2">
      <c r="A221" s="43"/>
      <c r="B221" s="44" t="s">
        <v>131</v>
      </c>
      <c r="C221" s="43">
        <v>15</v>
      </c>
      <c r="D221" s="45">
        <v>7.4999999999999997E-2</v>
      </c>
      <c r="E221" s="45"/>
      <c r="F221" s="45">
        <v>12</v>
      </c>
      <c r="G221" s="45">
        <v>48.6</v>
      </c>
      <c r="H221" s="45"/>
      <c r="I221" s="45"/>
      <c r="J221" s="45"/>
      <c r="K221" s="45"/>
      <c r="L221" s="45">
        <v>3.15</v>
      </c>
      <c r="M221" s="45">
        <v>1.65</v>
      </c>
      <c r="N221" s="45">
        <v>1.05</v>
      </c>
      <c r="O221" s="45">
        <v>0.24</v>
      </c>
    </row>
    <row r="222" spans="1:15" s="49" customFormat="1" ht="12.75" outlineLevel="1" x14ac:dyDescent="0.2">
      <c r="A222" s="43"/>
      <c r="B222" s="44" t="s">
        <v>265</v>
      </c>
      <c r="C222" s="43">
        <v>200</v>
      </c>
      <c r="D222" s="45">
        <v>8.1999999999999993</v>
      </c>
      <c r="E222" s="45">
        <v>3</v>
      </c>
      <c r="F222" s="45">
        <v>11.8</v>
      </c>
      <c r="G222" s="45">
        <v>114</v>
      </c>
      <c r="H222" s="45"/>
      <c r="I222" s="45">
        <v>1.2</v>
      </c>
      <c r="J222" s="45">
        <v>20</v>
      </c>
      <c r="K222" s="45"/>
      <c r="L222" s="45">
        <v>248</v>
      </c>
      <c r="M222" s="45">
        <v>190</v>
      </c>
      <c r="N222" s="45">
        <v>30</v>
      </c>
      <c r="O222" s="45">
        <v>0.2</v>
      </c>
    </row>
    <row r="223" spans="1:15" s="49" customFormat="1" ht="12.75" outlineLevel="1" x14ac:dyDescent="0.2">
      <c r="A223" s="43"/>
      <c r="B223" s="44" t="s">
        <v>157</v>
      </c>
      <c r="C223" s="43">
        <v>235</v>
      </c>
      <c r="D223" s="45">
        <v>0.94</v>
      </c>
      <c r="E223" s="45">
        <v>0.94</v>
      </c>
      <c r="F223" s="45">
        <v>23.03</v>
      </c>
      <c r="G223" s="45">
        <v>110.45</v>
      </c>
      <c r="H223" s="45">
        <v>7.0999999999999994E-2</v>
      </c>
      <c r="I223" s="45">
        <v>23.5</v>
      </c>
      <c r="J223" s="45">
        <v>11.75</v>
      </c>
      <c r="K223" s="45">
        <v>0.47</v>
      </c>
      <c r="L223" s="45">
        <v>37.6</v>
      </c>
      <c r="M223" s="45">
        <v>25.85</v>
      </c>
      <c r="N223" s="45">
        <v>21.15</v>
      </c>
      <c r="O223" s="45">
        <v>5.17</v>
      </c>
    </row>
    <row r="224" spans="1:15" s="84" customFormat="1" ht="13.5" x14ac:dyDescent="0.25">
      <c r="A224" s="43" t="s">
        <v>23</v>
      </c>
      <c r="B224" s="44"/>
      <c r="C224" s="43">
        <f>SUM(C221:C223)</f>
        <v>450</v>
      </c>
      <c r="D224" s="45">
        <v>9.2149999999999999</v>
      </c>
      <c r="E224" s="45">
        <v>3.94</v>
      </c>
      <c r="F224" s="45">
        <v>46.83</v>
      </c>
      <c r="G224" s="45">
        <v>273.05</v>
      </c>
      <c r="H224" s="45">
        <v>7.0999999999999994E-2</v>
      </c>
      <c r="I224" s="45">
        <v>24.7</v>
      </c>
      <c r="J224" s="45">
        <v>31.75</v>
      </c>
      <c r="K224" s="45">
        <v>0.47</v>
      </c>
      <c r="L224" s="45">
        <v>288.75</v>
      </c>
      <c r="M224" s="45">
        <v>217.5</v>
      </c>
      <c r="N224" s="45">
        <v>52.2</v>
      </c>
      <c r="O224" s="45">
        <v>5.61</v>
      </c>
    </row>
    <row r="225" spans="1:15" s="48" customFormat="1" ht="13.5" outlineLevel="1" x14ac:dyDescent="0.2">
      <c r="A225" s="43" t="s">
        <v>28</v>
      </c>
      <c r="B225" s="44"/>
      <c r="C225" s="43"/>
      <c r="D225" s="45">
        <f>D224+D219+D210</f>
        <v>83.963999999999999</v>
      </c>
      <c r="E225" s="45">
        <f t="shared" ref="E225:O225" si="16">E224+E219+E210</f>
        <v>63.361999999999995</v>
      </c>
      <c r="F225" s="45">
        <f t="shared" si="16"/>
        <v>235.84699999999998</v>
      </c>
      <c r="G225" s="45">
        <f t="shared" si="16"/>
        <v>1870.184</v>
      </c>
      <c r="H225" s="45">
        <f t="shared" si="16"/>
        <v>1.2089999999999999</v>
      </c>
      <c r="I225" s="45">
        <f t="shared" si="16"/>
        <v>119.3</v>
      </c>
      <c r="J225" s="45">
        <f t="shared" si="16"/>
        <v>2344.933</v>
      </c>
      <c r="K225" s="45">
        <f t="shared" si="16"/>
        <v>15.754000000000001</v>
      </c>
      <c r="L225" s="45">
        <f t="shared" si="16"/>
        <v>801.05300000000011</v>
      </c>
      <c r="M225" s="45">
        <f t="shared" si="16"/>
        <v>1354.126</v>
      </c>
      <c r="N225" s="45">
        <f t="shared" si="16"/>
        <v>353.05799999999999</v>
      </c>
      <c r="O225" s="45">
        <f t="shared" si="16"/>
        <v>18.89</v>
      </c>
    </row>
    <row r="226" spans="1:15" s="49" customFormat="1" ht="12.75" outlineLevel="1" x14ac:dyDescent="0.2">
      <c r="A226" s="43" t="s">
        <v>27</v>
      </c>
      <c r="B226" s="44"/>
      <c r="C226" s="43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1:15" s="49" customFormat="1" ht="25.5" outlineLevel="1" x14ac:dyDescent="0.2">
      <c r="A227" s="43" t="s">
        <v>48</v>
      </c>
      <c r="B227" s="44" t="s">
        <v>47</v>
      </c>
      <c r="C227" s="43" t="s">
        <v>0</v>
      </c>
      <c r="D227" s="45" t="s">
        <v>1</v>
      </c>
      <c r="E227" s="45"/>
      <c r="F227" s="45"/>
      <c r="G227" s="45" t="s">
        <v>46</v>
      </c>
      <c r="H227" s="45" t="s">
        <v>11</v>
      </c>
      <c r="I227" s="45"/>
      <c r="J227" s="45"/>
      <c r="K227" s="45"/>
      <c r="L227" s="45" t="s">
        <v>12</v>
      </c>
      <c r="M227" s="45"/>
      <c r="N227" s="45"/>
      <c r="O227" s="45"/>
    </row>
    <row r="228" spans="1:15" s="49" customFormat="1" ht="12.75" outlineLevel="1" x14ac:dyDescent="0.2">
      <c r="A228" s="43"/>
      <c r="B228" s="44"/>
      <c r="C228" s="43"/>
      <c r="D228" s="45" t="s">
        <v>2</v>
      </c>
      <c r="E228" s="45" t="s">
        <v>3</v>
      </c>
      <c r="F228" s="45" t="s">
        <v>4</v>
      </c>
      <c r="G228" s="45"/>
      <c r="H228" s="45" t="s">
        <v>13</v>
      </c>
      <c r="I228" s="45" t="s">
        <v>14</v>
      </c>
      <c r="J228" s="45" t="s">
        <v>15</v>
      </c>
      <c r="K228" s="45" t="s">
        <v>16</v>
      </c>
      <c r="L228" s="45" t="s">
        <v>17</v>
      </c>
      <c r="M228" s="45" t="s">
        <v>18</v>
      </c>
      <c r="N228" s="45" t="s">
        <v>19</v>
      </c>
      <c r="O228" s="45" t="s">
        <v>20</v>
      </c>
    </row>
    <row r="229" spans="1:15" s="84" customFormat="1" ht="13.5" x14ac:dyDescent="0.25">
      <c r="A229" s="43" t="s">
        <v>26</v>
      </c>
      <c r="B229" s="44"/>
      <c r="C229" s="43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1:15" s="46" customFormat="1" ht="25.5" x14ac:dyDescent="0.2">
      <c r="A230" s="43"/>
      <c r="B230" s="44" t="s">
        <v>232</v>
      </c>
      <c r="C230" s="43">
        <v>40</v>
      </c>
      <c r="D230" s="45">
        <v>1.24</v>
      </c>
      <c r="E230" s="45">
        <v>0.08</v>
      </c>
      <c r="F230" s="45">
        <v>2.6</v>
      </c>
      <c r="G230" s="45">
        <v>16</v>
      </c>
      <c r="H230" s="45">
        <v>4.3999999999999997E-2</v>
      </c>
      <c r="I230" s="45">
        <v>4</v>
      </c>
      <c r="J230" s="45">
        <v>20</v>
      </c>
      <c r="K230" s="45">
        <v>0.08</v>
      </c>
      <c r="L230" s="45">
        <v>8</v>
      </c>
      <c r="M230" s="45">
        <v>24.8</v>
      </c>
      <c r="N230" s="45">
        <v>8.4</v>
      </c>
      <c r="O230" s="45">
        <v>0.28000000000000003</v>
      </c>
    </row>
    <row r="231" spans="1:15" s="47" customFormat="1" ht="12.75" outlineLevel="1" x14ac:dyDescent="0.2">
      <c r="A231" s="43" t="s">
        <v>166</v>
      </c>
      <c r="B231" s="44" t="s">
        <v>83</v>
      </c>
      <c r="C231" s="43">
        <v>170</v>
      </c>
      <c r="D231" s="45">
        <v>20.193999999999999</v>
      </c>
      <c r="E231" s="45">
        <v>19.434000000000001</v>
      </c>
      <c r="F231" s="45">
        <v>2.895</v>
      </c>
      <c r="G231" s="45">
        <v>268.42899999999997</v>
      </c>
      <c r="H231" s="45">
        <v>9.1999999999999998E-2</v>
      </c>
      <c r="I231" s="45">
        <v>0.41599999999999998</v>
      </c>
      <c r="J231" s="45">
        <v>327.10000000000002</v>
      </c>
      <c r="K231" s="45">
        <v>0.76500000000000001</v>
      </c>
      <c r="L231" s="45">
        <v>305.10399999999998</v>
      </c>
      <c r="M231" s="45">
        <v>373.01900000000001</v>
      </c>
      <c r="N231" s="45">
        <v>28.004000000000001</v>
      </c>
      <c r="O231" s="45">
        <v>2.9980000000000002</v>
      </c>
    </row>
    <row r="232" spans="1:15" s="47" customFormat="1" ht="12.75" outlineLevel="1" x14ac:dyDescent="0.2">
      <c r="A232" s="43" t="s">
        <v>143</v>
      </c>
      <c r="B232" s="44" t="s">
        <v>167</v>
      </c>
      <c r="C232" s="43">
        <v>207</v>
      </c>
      <c r="D232" s="45">
        <v>6.3E-2</v>
      </c>
      <c r="E232" s="45">
        <v>7.0000000000000001E-3</v>
      </c>
      <c r="F232" s="45">
        <v>10.193</v>
      </c>
      <c r="G232" s="45">
        <v>42.292000000000002</v>
      </c>
      <c r="H232" s="45">
        <v>4.0000000000000001E-3</v>
      </c>
      <c r="I232" s="45">
        <v>2.9</v>
      </c>
      <c r="J232" s="45"/>
      <c r="K232" s="45">
        <v>1.4E-2</v>
      </c>
      <c r="L232" s="45">
        <v>7.75</v>
      </c>
      <c r="M232" s="45">
        <v>9.7799999999999994</v>
      </c>
      <c r="N232" s="45">
        <v>5.24</v>
      </c>
      <c r="O232" s="45">
        <v>0.89200000000000002</v>
      </c>
    </row>
    <row r="233" spans="1:15" s="47" customFormat="1" ht="12.75" outlineLevel="1" x14ac:dyDescent="0.2">
      <c r="A233" s="43"/>
      <c r="B233" s="44" t="s">
        <v>157</v>
      </c>
      <c r="C233" s="43">
        <v>150</v>
      </c>
      <c r="D233" s="45">
        <v>0.6</v>
      </c>
      <c r="E233" s="45">
        <v>0.6</v>
      </c>
      <c r="F233" s="45">
        <v>14.7</v>
      </c>
      <c r="G233" s="45">
        <v>70.5</v>
      </c>
      <c r="H233" s="45">
        <v>4.4999999999999998E-2</v>
      </c>
      <c r="I233" s="45">
        <v>15</v>
      </c>
      <c r="J233" s="45">
        <v>7.5</v>
      </c>
      <c r="K233" s="45">
        <v>0.3</v>
      </c>
      <c r="L233" s="45">
        <v>24</v>
      </c>
      <c r="M233" s="45">
        <v>16.5</v>
      </c>
      <c r="N233" s="45">
        <v>13.5</v>
      </c>
      <c r="O233" s="45">
        <v>3.3</v>
      </c>
    </row>
    <row r="234" spans="1:15" s="48" customFormat="1" ht="13.5" outlineLevel="1" x14ac:dyDescent="0.2">
      <c r="A234" s="43"/>
      <c r="B234" s="44" t="s">
        <v>102</v>
      </c>
      <c r="C234" s="43">
        <v>60</v>
      </c>
      <c r="D234" s="45">
        <v>4.5</v>
      </c>
      <c r="E234" s="45">
        <v>1.74</v>
      </c>
      <c r="F234" s="45">
        <v>30.84</v>
      </c>
      <c r="G234" s="45">
        <v>157.02000000000001</v>
      </c>
      <c r="H234" s="45">
        <v>6.6000000000000003E-2</v>
      </c>
      <c r="I234" s="45"/>
      <c r="J234" s="45"/>
      <c r="K234" s="45">
        <v>1.02</v>
      </c>
      <c r="L234" s="45">
        <v>11.4</v>
      </c>
      <c r="M234" s="45">
        <v>39</v>
      </c>
      <c r="N234" s="45">
        <v>7.8</v>
      </c>
      <c r="O234" s="45">
        <v>0.72</v>
      </c>
    </row>
    <row r="235" spans="1:15" s="49" customFormat="1" ht="12.75" outlineLevel="1" x14ac:dyDescent="0.2">
      <c r="A235" s="43" t="s">
        <v>25</v>
      </c>
      <c r="B235" s="44"/>
      <c r="C235" s="43">
        <f>SUM(C230:C234)</f>
        <v>627</v>
      </c>
      <c r="D235" s="45">
        <v>26.597000000000001</v>
      </c>
      <c r="E235" s="45">
        <v>21.861000000000001</v>
      </c>
      <c r="F235" s="45">
        <v>61.228000000000002</v>
      </c>
      <c r="G235" s="45">
        <v>554.24099999999999</v>
      </c>
      <c r="H235" s="45">
        <v>0.25</v>
      </c>
      <c r="I235" s="45">
        <v>22.315999999999999</v>
      </c>
      <c r="J235" s="45">
        <v>354.6</v>
      </c>
      <c r="K235" s="45">
        <v>2.1789999999999998</v>
      </c>
      <c r="L235" s="45">
        <v>356.25400000000002</v>
      </c>
      <c r="M235" s="45">
        <v>463.09899999999999</v>
      </c>
      <c r="N235" s="45">
        <v>62.944000000000003</v>
      </c>
      <c r="O235" s="45">
        <v>8.19</v>
      </c>
    </row>
    <row r="236" spans="1:15" s="49" customFormat="1" ht="12.75" outlineLevel="1" x14ac:dyDescent="0.2">
      <c r="A236" s="43" t="s">
        <v>8</v>
      </c>
      <c r="B236" s="44"/>
      <c r="C236" s="43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1:15" s="49" customFormat="1" ht="25.5" outlineLevel="1" x14ac:dyDescent="0.2">
      <c r="A237" s="43" t="s">
        <v>168</v>
      </c>
      <c r="B237" s="44" t="s">
        <v>84</v>
      </c>
      <c r="C237" s="43">
        <v>100</v>
      </c>
      <c r="D237" s="45">
        <v>1.3049999999999999</v>
      </c>
      <c r="E237" s="45">
        <v>5.1749999999999998</v>
      </c>
      <c r="F237" s="45">
        <v>11.598000000000001</v>
      </c>
      <c r="G237" s="45">
        <v>99.534999999999997</v>
      </c>
      <c r="H237" s="45">
        <v>3.3000000000000002E-2</v>
      </c>
      <c r="I237" s="45">
        <v>24.2</v>
      </c>
      <c r="J237" s="45">
        <v>301.25</v>
      </c>
      <c r="K237" s="45">
        <v>2.371</v>
      </c>
      <c r="L237" s="45">
        <v>34.799999999999997</v>
      </c>
      <c r="M237" s="45">
        <v>29.95</v>
      </c>
      <c r="N237" s="45">
        <v>16.45</v>
      </c>
      <c r="O237" s="45">
        <v>1.01</v>
      </c>
    </row>
    <row r="238" spans="1:15" s="49" customFormat="1" ht="25.5" outlineLevel="1" x14ac:dyDescent="0.2">
      <c r="A238" s="43" t="s">
        <v>169</v>
      </c>
      <c r="B238" s="44" t="s">
        <v>191</v>
      </c>
      <c r="C238" s="43">
        <v>250</v>
      </c>
      <c r="D238" s="45">
        <v>3.7549999999999999</v>
      </c>
      <c r="E238" s="45">
        <v>4.9320000000000004</v>
      </c>
      <c r="F238" s="45">
        <v>10.32</v>
      </c>
      <c r="G238" s="45">
        <v>101.32299999999999</v>
      </c>
      <c r="H238" s="45">
        <v>0.08</v>
      </c>
      <c r="I238" s="45">
        <v>20.2</v>
      </c>
      <c r="J238" s="45">
        <v>207</v>
      </c>
      <c r="K238" s="45">
        <v>1.48</v>
      </c>
      <c r="L238" s="45">
        <v>29.13</v>
      </c>
      <c r="M238" s="45">
        <v>63.56</v>
      </c>
      <c r="N238" s="45">
        <v>22.02</v>
      </c>
      <c r="O238" s="45">
        <v>0.879</v>
      </c>
    </row>
    <row r="239" spans="1:15" s="49" customFormat="1" ht="25.5" outlineLevel="1" x14ac:dyDescent="0.2">
      <c r="A239" s="43" t="s">
        <v>170</v>
      </c>
      <c r="B239" s="44" t="s">
        <v>233</v>
      </c>
      <c r="C239" s="43">
        <v>280</v>
      </c>
      <c r="D239" s="45">
        <v>34.036000000000001</v>
      </c>
      <c r="E239" s="45">
        <v>16.491</v>
      </c>
      <c r="F239" s="45">
        <v>52.828000000000003</v>
      </c>
      <c r="G239" s="45">
        <v>498.21899999999999</v>
      </c>
      <c r="H239" s="45">
        <v>0.20599999999999999</v>
      </c>
      <c r="I239" s="45">
        <v>9.2200000000000006</v>
      </c>
      <c r="J239" s="45">
        <v>374.4</v>
      </c>
      <c r="K239" s="45">
        <v>4.82</v>
      </c>
      <c r="L239" s="45">
        <v>41.226999999999997</v>
      </c>
      <c r="M239" s="45">
        <v>340.74</v>
      </c>
      <c r="N239" s="45">
        <v>72.010999999999996</v>
      </c>
      <c r="O239" s="45">
        <v>2.92</v>
      </c>
    </row>
    <row r="240" spans="1:15" s="84" customFormat="1" ht="13.5" x14ac:dyDescent="0.25">
      <c r="A240" s="43" t="s">
        <v>120</v>
      </c>
      <c r="B240" s="44" t="s">
        <v>59</v>
      </c>
      <c r="C240" s="43">
        <v>200</v>
      </c>
      <c r="D240" s="45">
        <v>0.16</v>
      </c>
      <c r="E240" s="45">
        <v>0.16</v>
      </c>
      <c r="F240" s="45">
        <v>13.9</v>
      </c>
      <c r="G240" s="45">
        <v>58.7</v>
      </c>
      <c r="H240" s="45">
        <v>1.2E-2</v>
      </c>
      <c r="I240" s="45">
        <v>4</v>
      </c>
      <c r="J240" s="45">
        <v>2</v>
      </c>
      <c r="K240" s="45">
        <v>0.08</v>
      </c>
      <c r="L240" s="45">
        <v>6.4</v>
      </c>
      <c r="M240" s="45">
        <v>4.4000000000000004</v>
      </c>
      <c r="N240" s="45">
        <v>3.6</v>
      </c>
      <c r="O240" s="45">
        <v>0.91</v>
      </c>
    </row>
    <row r="241" spans="1:17" s="48" customFormat="1" ht="13.5" outlineLevel="1" x14ac:dyDescent="0.2">
      <c r="A241" s="43"/>
      <c r="B241" s="44" t="s">
        <v>6</v>
      </c>
      <c r="C241" s="43">
        <v>40</v>
      </c>
      <c r="D241" s="45">
        <v>3.16</v>
      </c>
      <c r="E241" s="45">
        <v>0.4</v>
      </c>
      <c r="F241" s="45">
        <v>19.32</v>
      </c>
      <c r="G241" s="45">
        <v>94</v>
      </c>
      <c r="H241" s="45">
        <v>6.4000000000000001E-2</v>
      </c>
      <c r="I241" s="45"/>
      <c r="J241" s="45"/>
      <c r="K241" s="45">
        <v>0.52</v>
      </c>
      <c r="L241" s="45">
        <v>9.1999999999999993</v>
      </c>
      <c r="M241" s="45">
        <v>34.799999999999997</v>
      </c>
      <c r="N241" s="45">
        <v>13.2</v>
      </c>
      <c r="O241" s="45">
        <v>0.8</v>
      </c>
    </row>
    <row r="242" spans="1:17" s="49" customFormat="1" ht="12.75" outlineLevel="1" x14ac:dyDescent="0.2">
      <c r="A242" s="43"/>
      <c r="B242" s="44" t="s">
        <v>57</v>
      </c>
      <c r="C242" s="43">
        <v>50</v>
      </c>
      <c r="D242" s="45">
        <v>3.3</v>
      </c>
      <c r="E242" s="45">
        <v>0.6</v>
      </c>
      <c r="F242" s="45">
        <v>19.82</v>
      </c>
      <c r="G242" s="45">
        <v>99</v>
      </c>
      <c r="H242" s="45">
        <v>8.5000000000000006E-2</v>
      </c>
      <c r="I242" s="45"/>
      <c r="J242" s="45"/>
      <c r="K242" s="45">
        <v>0.5</v>
      </c>
      <c r="L242" s="45">
        <v>14.5</v>
      </c>
      <c r="M242" s="45">
        <v>75</v>
      </c>
      <c r="N242" s="45">
        <v>23.5</v>
      </c>
      <c r="O242" s="45">
        <v>1.95</v>
      </c>
    </row>
    <row r="243" spans="1:17" s="49" customFormat="1" ht="12.75" outlineLevel="1" x14ac:dyDescent="0.2">
      <c r="A243" s="43" t="s">
        <v>24</v>
      </c>
      <c r="B243" s="44"/>
      <c r="C243" s="43">
        <f>SUM(C237:C242)</f>
        <v>920</v>
      </c>
      <c r="D243" s="45">
        <f>SUM(D237:D242)</f>
        <v>45.715999999999994</v>
      </c>
      <c r="E243" s="45">
        <f t="shared" ref="E243:O243" si="17">SUM(E237:E242)</f>
        <v>27.757999999999999</v>
      </c>
      <c r="F243" s="45">
        <f t="shared" si="17"/>
        <v>127.786</v>
      </c>
      <c r="G243" s="45">
        <f t="shared" si="17"/>
        <v>950.77700000000004</v>
      </c>
      <c r="H243" s="45">
        <f t="shared" si="17"/>
        <v>0.48000000000000004</v>
      </c>
      <c r="I243" s="45">
        <f t="shared" si="17"/>
        <v>57.62</v>
      </c>
      <c r="J243" s="45">
        <f t="shared" si="17"/>
        <v>884.65</v>
      </c>
      <c r="K243" s="45">
        <f t="shared" si="17"/>
        <v>9.770999999999999</v>
      </c>
      <c r="L243" s="45">
        <f t="shared" si="17"/>
        <v>135.25700000000001</v>
      </c>
      <c r="M243" s="45">
        <f t="shared" si="17"/>
        <v>548.45000000000005</v>
      </c>
      <c r="N243" s="45">
        <f t="shared" si="17"/>
        <v>150.78100000000001</v>
      </c>
      <c r="O243" s="45">
        <f t="shared" si="17"/>
        <v>8.4689999999999994</v>
      </c>
    </row>
    <row r="244" spans="1:17" s="49" customFormat="1" ht="12.75" outlineLevel="1" x14ac:dyDescent="0.2">
      <c r="A244" s="43" t="s">
        <v>9</v>
      </c>
      <c r="B244" s="44"/>
      <c r="C244" s="43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1:17" s="49" customFormat="1" ht="12.75" outlineLevel="1" x14ac:dyDescent="0.2">
      <c r="A245" s="43"/>
      <c r="B245" s="44" t="s">
        <v>110</v>
      </c>
      <c r="C245" s="43">
        <v>15</v>
      </c>
      <c r="D245" s="45">
        <v>1.125</v>
      </c>
      <c r="E245" s="45">
        <v>1.47</v>
      </c>
      <c r="F245" s="45">
        <v>11.16</v>
      </c>
      <c r="G245" s="45">
        <v>62.55</v>
      </c>
      <c r="H245" s="45">
        <v>1.2E-2</v>
      </c>
      <c r="I245" s="45"/>
      <c r="J245" s="45">
        <v>1.5</v>
      </c>
      <c r="K245" s="45"/>
      <c r="L245" s="45">
        <v>4.3499999999999996</v>
      </c>
      <c r="M245" s="45">
        <v>13.5</v>
      </c>
      <c r="N245" s="45">
        <v>3</v>
      </c>
      <c r="O245" s="45">
        <v>0.315</v>
      </c>
    </row>
    <row r="246" spans="1:17" s="49" customFormat="1" ht="12.75" outlineLevel="1" x14ac:dyDescent="0.2">
      <c r="A246" s="43"/>
      <c r="B246" s="44" t="s">
        <v>265</v>
      </c>
      <c r="C246" s="43">
        <v>200</v>
      </c>
      <c r="D246" s="45">
        <v>8.1999999999999993</v>
      </c>
      <c r="E246" s="45">
        <v>3</v>
      </c>
      <c r="F246" s="45">
        <v>11.8</v>
      </c>
      <c r="G246" s="45">
        <v>114</v>
      </c>
      <c r="H246" s="45"/>
      <c r="I246" s="45">
        <v>1.2</v>
      </c>
      <c r="J246" s="45">
        <v>20</v>
      </c>
      <c r="K246" s="45"/>
      <c r="L246" s="45">
        <v>248</v>
      </c>
      <c r="M246" s="45">
        <v>190</v>
      </c>
      <c r="N246" s="45">
        <v>30</v>
      </c>
      <c r="O246" s="45">
        <v>0.2</v>
      </c>
    </row>
    <row r="247" spans="1:17" s="49" customFormat="1" ht="12.75" outlineLevel="1" x14ac:dyDescent="0.2">
      <c r="A247" s="43"/>
      <c r="B247" s="44" t="s">
        <v>199</v>
      </c>
      <c r="C247" s="43">
        <v>235</v>
      </c>
      <c r="D247" s="45">
        <v>0.94</v>
      </c>
      <c r="E247" s="45">
        <v>0.94</v>
      </c>
      <c r="F247" s="45">
        <v>23.03</v>
      </c>
      <c r="G247" s="45">
        <v>110.45</v>
      </c>
      <c r="H247" s="45">
        <v>7.0999999999999994E-2</v>
      </c>
      <c r="I247" s="45">
        <v>23.5</v>
      </c>
      <c r="J247" s="45">
        <v>11.75</v>
      </c>
      <c r="K247" s="45">
        <v>0.47</v>
      </c>
      <c r="L247" s="45">
        <v>37.6</v>
      </c>
      <c r="M247" s="45">
        <v>25.85</v>
      </c>
      <c r="N247" s="45">
        <v>21.15</v>
      </c>
      <c r="O247" s="45">
        <v>5.17</v>
      </c>
    </row>
    <row r="248" spans="1:17" s="84" customFormat="1" ht="13.5" x14ac:dyDescent="0.25">
      <c r="A248" s="43" t="s">
        <v>23</v>
      </c>
      <c r="B248" s="44"/>
      <c r="C248" s="43">
        <f>SUM(C245:C247)</f>
        <v>450</v>
      </c>
      <c r="D248" s="45">
        <v>10.265000000000001</v>
      </c>
      <c r="E248" s="45">
        <v>5.41</v>
      </c>
      <c r="F248" s="45">
        <v>45.99</v>
      </c>
      <c r="G248" s="45">
        <v>287</v>
      </c>
      <c r="H248" s="45">
        <v>8.3000000000000004E-2</v>
      </c>
      <c r="I248" s="45">
        <v>24.7</v>
      </c>
      <c r="J248" s="45">
        <v>33.25</v>
      </c>
      <c r="K248" s="45">
        <v>0.47</v>
      </c>
      <c r="L248" s="45">
        <v>289.95</v>
      </c>
      <c r="M248" s="45">
        <v>229.35</v>
      </c>
      <c r="N248" s="45">
        <v>54.15</v>
      </c>
      <c r="O248" s="45">
        <v>5.6849999999999996</v>
      </c>
    </row>
    <row r="249" spans="1:17" s="48" customFormat="1" ht="13.5" outlineLevel="1" x14ac:dyDescent="0.2">
      <c r="A249" s="43" t="s">
        <v>22</v>
      </c>
      <c r="B249" s="44"/>
      <c r="C249" s="43"/>
      <c r="D249" s="45">
        <f>D248+D243+D235</f>
        <v>82.578000000000003</v>
      </c>
      <c r="E249" s="45">
        <f t="shared" ref="E249:O249" si="18">E248+E243+E235</f>
        <v>55.028999999999996</v>
      </c>
      <c r="F249" s="45">
        <f t="shared" si="18"/>
        <v>235.00400000000002</v>
      </c>
      <c r="G249" s="45">
        <f t="shared" si="18"/>
        <v>1792.018</v>
      </c>
      <c r="H249" s="45">
        <f t="shared" si="18"/>
        <v>0.81300000000000006</v>
      </c>
      <c r="I249" s="45">
        <f t="shared" si="18"/>
        <v>104.636</v>
      </c>
      <c r="J249" s="45">
        <f t="shared" si="18"/>
        <v>1272.5</v>
      </c>
      <c r="K249" s="45">
        <f t="shared" si="18"/>
        <v>12.42</v>
      </c>
      <c r="L249" s="45">
        <f t="shared" si="18"/>
        <v>781.46100000000001</v>
      </c>
      <c r="M249" s="45">
        <f t="shared" si="18"/>
        <v>1240.8990000000001</v>
      </c>
      <c r="N249" s="45">
        <f t="shared" si="18"/>
        <v>267.875</v>
      </c>
      <c r="O249" s="45">
        <f t="shared" si="18"/>
        <v>22.344000000000001</v>
      </c>
    </row>
    <row r="250" spans="1:17" s="49" customFormat="1" ht="12.75" outlineLevel="1" x14ac:dyDescent="0.2">
      <c r="A250" s="43" t="s">
        <v>49</v>
      </c>
      <c r="B250" s="44"/>
      <c r="C250" s="43"/>
      <c r="D250" s="45">
        <f>D249+D225+D201+D177+D153+D128+D103+D77+D53+D29</f>
        <v>783.58500000000004</v>
      </c>
      <c r="E250" s="45">
        <f t="shared" ref="E250:O250" si="19">E249+E225+E201+E177+E153+E128+E103+E77+E53+E29</f>
        <v>566.42700000000002</v>
      </c>
      <c r="F250" s="45">
        <f t="shared" si="19"/>
        <v>2532.8200000000002</v>
      </c>
      <c r="G250" s="45">
        <f t="shared" si="19"/>
        <v>18602.367999999999</v>
      </c>
      <c r="H250" s="45">
        <f t="shared" si="19"/>
        <v>10.497</v>
      </c>
      <c r="I250" s="45">
        <f t="shared" si="19"/>
        <v>1400.8149999999996</v>
      </c>
      <c r="J250" s="45">
        <f t="shared" si="19"/>
        <v>25159.362999999998</v>
      </c>
      <c r="K250" s="45">
        <f t="shared" si="19"/>
        <v>124.37800000000001</v>
      </c>
      <c r="L250" s="45">
        <f t="shared" si="19"/>
        <v>7888.6170000000011</v>
      </c>
      <c r="M250" s="45">
        <f t="shared" si="19"/>
        <v>12530.127</v>
      </c>
      <c r="N250" s="45">
        <f t="shared" si="19"/>
        <v>3161.6020000000003</v>
      </c>
      <c r="O250" s="45">
        <f t="shared" si="19"/>
        <v>188.62400000000002</v>
      </c>
    </row>
    <row r="251" spans="1:17" s="78" customFormat="1" x14ac:dyDescent="0.2">
      <c r="B251" s="79"/>
      <c r="C251" s="77"/>
      <c r="D251" s="85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4"/>
      <c r="Q251" s="74"/>
    </row>
    <row r="252" spans="1:17" s="78" customFormat="1" x14ac:dyDescent="0.2">
      <c r="B252" s="78" t="s">
        <v>275</v>
      </c>
      <c r="C252" s="77"/>
      <c r="D252" s="77"/>
      <c r="E252" s="79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4"/>
      <c r="Q252" s="74"/>
    </row>
    <row r="253" spans="1:17" s="78" customFormat="1" ht="15" x14ac:dyDescent="0.2">
      <c r="A253" s="91" t="s">
        <v>271</v>
      </c>
      <c r="B253" s="94" t="s">
        <v>276</v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74"/>
      <c r="Q253" s="74"/>
    </row>
    <row r="254" spans="1:17" s="78" customFormat="1" x14ac:dyDescent="0.2">
      <c r="A254" s="91" t="s">
        <v>272</v>
      </c>
      <c r="B254" s="78" t="s">
        <v>273</v>
      </c>
      <c r="C254" s="77"/>
      <c r="D254" s="85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4"/>
      <c r="Q254" s="74"/>
    </row>
    <row r="255" spans="1:17" s="78" customFormat="1" x14ac:dyDescent="0.2">
      <c r="B255" s="79"/>
      <c r="C255" s="77"/>
      <c r="D255" s="85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4"/>
      <c r="Q255" s="74"/>
    </row>
    <row r="256" spans="1:17" s="78" customFormat="1" x14ac:dyDescent="0.2">
      <c r="B256" s="79"/>
      <c r="C256" s="77"/>
      <c r="D256" s="85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4"/>
      <c r="Q256" s="74"/>
    </row>
    <row r="257" spans="2:17" s="78" customFormat="1" x14ac:dyDescent="0.2">
      <c r="B257" s="79"/>
      <c r="C257" s="77"/>
      <c r="D257" s="85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4"/>
      <c r="Q257" s="74"/>
    </row>
  </sheetData>
  <mergeCells count="2">
    <mergeCell ref="A1:O1"/>
    <mergeCell ref="B253:O253"/>
  </mergeCells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1"/>
  <sheetViews>
    <sheetView workbookViewId="0">
      <selection activeCell="C9" sqref="C9"/>
    </sheetView>
  </sheetViews>
  <sheetFormatPr defaultRowHeight="15" x14ac:dyDescent="0.25"/>
  <cols>
    <col min="1" max="1" width="39.140625" customWidth="1"/>
  </cols>
  <sheetData>
    <row r="1" spans="1:15" s="1" customFormat="1" x14ac:dyDescent="0.25">
      <c r="A1" s="96" t="s">
        <v>242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s="1" customFormat="1" x14ac:dyDescent="0.25">
      <c r="A2" s="51" t="s">
        <v>235</v>
      </c>
      <c r="B2" s="5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51" t="s">
        <v>234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51" x14ac:dyDescent="0.25">
      <c r="A4" s="56" t="s">
        <v>239</v>
      </c>
      <c r="B4" s="57" t="s">
        <v>0</v>
      </c>
      <c r="C4" s="97" t="s">
        <v>1</v>
      </c>
      <c r="D4" s="97"/>
      <c r="E4" s="97"/>
      <c r="F4" s="58" t="s">
        <v>46</v>
      </c>
      <c r="G4" s="97" t="s">
        <v>11</v>
      </c>
      <c r="H4" s="97"/>
      <c r="I4" s="97"/>
      <c r="J4" s="97"/>
      <c r="K4" s="97" t="s">
        <v>12</v>
      </c>
      <c r="L4" s="97"/>
      <c r="M4" s="97"/>
      <c r="N4" s="97"/>
    </row>
    <row r="5" spans="1:15" x14ac:dyDescent="0.25">
      <c r="A5" s="67"/>
      <c r="B5" s="7"/>
      <c r="C5" s="8" t="s">
        <v>2</v>
      </c>
      <c r="D5" s="8" t="s">
        <v>3</v>
      </c>
      <c r="E5" s="8" t="s">
        <v>4</v>
      </c>
      <c r="F5" s="8"/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8" t="s">
        <v>19</v>
      </c>
      <c r="N5" s="8" t="s">
        <v>20</v>
      </c>
    </row>
    <row r="6" spans="1:15" x14ac:dyDescent="0.25">
      <c r="A6" s="53" t="s">
        <v>85</v>
      </c>
      <c r="B6" s="67"/>
      <c r="C6" s="59">
        <v>332.75700000000001</v>
      </c>
      <c r="D6" s="59">
        <v>234.03399999999996</v>
      </c>
      <c r="E6" s="59">
        <v>855.24199999999996</v>
      </c>
      <c r="F6" s="59">
        <v>6896.4230000000007</v>
      </c>
      <c r="G6" s="59">
        <v>3.0949999999999998</v>
      </c>
      <c r="H6" s="59">
        <v>316.14600000000002</v>
      </c>
      <c r="I6" s="59">
        <v>2589.5300000000002</v>
      </c>
      <c r="J6" s="59">
        <v>28.348999999999997</v>
      </c>
      <c r="K6" s="59">
        <v>3081.7599999999998</v>
      </c>
      <c r="L6" s="59">
        <v>4785.982</v>
      </c>
      <c r="M6" s="59">
        <v>860.48299999999995</v>
      </c>
      <c r="N6" s="59">
        <v>55.665999999999997</v>
      </c>
    </row>
    <row r="7" spans="1:15" x14ac:dyDescent="0.25">
      <c r="A7" s="54" t="s">
        <v>86</v>
      </c>
      <c r="B7" s="70">
        <v>594.6</v>
      </c>
      <c r="C7" s="60">
        <v>33.275700000000001</v>
      </c>
      <c r="D7" s="60">
        <v>23.403399999999998</v>
      </c>
      <c r="E7" s="60">
        <v>85.524199999999993</v>
      </c>
      <c r="F7" s="60">
        <v>689.64230000000009</v>
      </c>
      <c r="G7" s="60">
        <v>0.3095</v>
      </c>
      <c r="H7" s="60">
        <v>31.614600000000003</v>
      </c>
      <c r="I7" s="60">
        <v>258.95300000000003</v>
      </c>
      <c r="J7" s="60">
        <v>2.8348999999999998</v>
      </c>
      <c r="K7" s="60">
        <v>308.17599999999999</v>
      </c>
      <c r="L7" s="60">
        <v>478.59820000000002</v>
      </c>
      <c r="M7" s="60">
        <v>86.048299999999998</v>
      </c>
      <c r="N7" s="60">
        <v>5.5665999999999993</v>
      </c>
    </row>
    <row r="8" spans="1:15" x14ac:dyDescent="0.25">
      <c r="A8" s="54" t="s">
        <v>87</v>
      </c>
      <c r="B8" s="70"/>
      <c r="C8" s="86">
        <v>0.36973</v>
      </c>
      <c r="D8" s="86">
        <v>0.25438478260869563</v>
      </c>
      <c r="E8" s="86">
        <v>0.22330078328981723</v>
      </c>
      <c r="F8" s="61">
        <v>0.25419915223000372</v>
      </c>
      <c r="G8" s="61">
        <v>0.22107142857142859</v>
      </c>
      <c r="H8" s="61">
        <v>0.4516371428571429</v>
      </c>
      <c r="I8" s="61">
        <v>0.28772555555555557</v>
      </c>
      <c r="J8" s="61">
        <v>0.28348999999999996</v>
      </c>
      <c r="K8" s="61">
        <v>0.25681333333333334</v>
      </c>
      <c r="L8" s="61">
        <v>0.39883183333333333</v>
      </c>
      <c r="M8" s="61">
        <v>0.28682766666666665</v>
      </c>
      <c r="N8" s="61">
        <v>0.30925555555555551</v>
      </c>
    </row>
    <row r="9" spans="1:15" x14ac:dyDescent="0.25">
      <c r="A9" s="53" t="s">
        <v>88</v>
      </c>
      <c r="B9" s="70"/>
      <c r="C9" s="59">
        <f>'Расчет ХЭХ'!D266</f>
        <v>349.53299999999996</v>
      </c>
      <c r="D9" s="59">
        <f>'Расчет ХЭХ'!E266</f>
        <v>287.47799999999995</v>
      </c>
      <c r="E9" s="59">
        <f>'Расчет ХЭХ'!F266</f>
        <v>1235.1879999999999</v>
      </c>
      <c r="F9" s="59">
        <f>'Расчет ХЭХ'!G266</f>
        <v>8989.3950000000004</v>
      </c>
      <c r="G9" s="59">
        <f>'Расчет ХЭХ'!H266</f>
        <v>6.3520000000000003</v>
      </c>
      <c r="H9" s="59">
        <f>'Расчет ХЭХ'!I266</f>
        <v>574.46900000000005</v>
      </c>
      <c r="I9" s="59">
        <f>'Расчет ХЭХ'!J266</f>
        <v>22291.833000000002</v>
      </c>
      <c r="J9" s="59">
        <f>'Расчет ХЭХ'!K266</f>
        <v>91.328999999999994</v>
      </c>
      <c r="K9" s="59">
        <f>'Расчет ХЭХ'!L266</f>
        <v>1732.9570000000001</v>
      </c>
      <c r="L9" s="59">
        <f>'Расчет ХЭХ'!M266</f>
        <v>5453.0450000000001</v>
      </c>
      <c r="M9" s="59">
        <f>'Расчет ХЭХ'!N266</f>
        <v>1751.0189999999998</v>
      </c>
      <c r="N9" s="59">
        <f>'Расчет ХЭХ'!O266</f>
        <v>96.313000000000002</v>
      </c>
    </row>
    <row r="10" spans="1:15" x14ac:dyDescent="0.25">
      <c r="A10" s="54" t="s">
        <v>89</v>
      </c>
      <c r="B10" s="70">
        <v>907</v>
      </c>
      <c r="C10" s="60">
        <f>'Расчет ХЭХ'!D267</f>
        <v>34.953299999999999</v>
      </c>
      <c r="D10" s="60">
        <f>'Расчет ХЭХ'!E267</f>
        <v>28.747799999999994</v>
      </c>
      <c r="E10" s="60">
        <f>'Расчет ХЭХ'!F267</f>
        <v>123.51879999999998</v>
      </c>
      <c r="F10" s="60">
        <f>'Расчет ХЭХ'!G267</f>
        <v>898.93950000000007</v>
      </c>
      <c r="G10" s="60">
        <f>'Расчет ХЭХ'!H267</f>
        <v>0.63519999999999999</v>
      </c>
      <c r="H10" s="60">
        <f>'Расчет ХЭХ'!I267</f>
        <v>57.446900000000007</v>
      </c>
      <c r="I10" s="60">
        <f>'Расчет ХЭХ'!J267</f>
        <v>2229.1833000000001</v>
      </c>
      <c r="J10" s="60">
        <f>'Расчет ХЭХ'!K267</f>
        <v>9.1328999999999994</v>
      </c>
      <c r="K10" s="60">
        <f>'Расчет ХЭХ'!L267</f>
        <v>173.29570000000001</v>
      </c>
      <c r="L10" s="60">
        <f>'Расчет ХЭХ'!M267</f>
        <v>545.30449999999996</v>
      </c>
      <c r="M10" s="60">
        <f>'Расчет ХЭХ'!N267</f>
        <v>175.10189999999997</v>
      </c>
      <c r="N10" s="60">
        <f>'Расчет ХЭХ'!O267</f>
        <v>9.6312999999999995</v>
      </c>
    </row>
    <row r="11" spans="1:15" x14ac:dyDescent="0.25">
      <c r="A11" s="54" t="s">
        <v>87</v>
      </c>
      <c r="B11" s="70"/>
      <c r="C11" s="86">
        <f>C10/C19</f>
        <v>0.38836999999999999</v>
      </c>
      <c r="D11" s="86">
        <f t="shared" ref="D11:F11" si="0">D10/D19</f>
        <v>0.31247608695652168</v>
      </c>
      <c r="E11" s="86">
        <f t="shared" si="0"/>
        <v>0.32250339425587465</v>
      </c>
      <c r="F11" s="61">
        <f t="shared" si="0"/>
        <v>0.33134518982676009</v>
      </c>
      <c r="G11" s="61">
        <f t="shared" ref="G11" si="1">G10/G19</f>
        <v>0.45371428571428574</v>
      </c>
      <c r="H11" s="61">
        <f t="shared" ref="H11:I11" si="2">H10/H19</f>
        <v>0.82067000000000012</v>
      </c>
      <c r="I11" s="61">
        <f t="shared" si="2"/>
        <v>2.4768703333333333</v>
      </c>
      <c r="J11" s="61">
        <f t="shared" ref="J11" si="3">J10/J19</f>
        <v>0.91328999999999994</v>
      </c>
      <c r="K11" s="61">
        <f t="shared" ref="K11:L11" si="4">K10/K19</f>
        <v>0.14441308333333333</v>
      </c>
      <c r="L11" s="61">
        <f t="shared" si="4"/>
        <v>0.45442041666666666</v>
      </c>
      <c r="M11" s="61">
        <f t="shared" ref="M11" si="5">M10/M19</f>
        <v>0.58367299999999989</v>
      </c>
      <c r="N11" s="61">
        <f t="shared" ref="N11" si="6">N10/N19</f>
        <v>0.53507222222222217</v>
      </c>
    </row>
    <row r="12" spans="1:15" x14ac:dyDescent="0.25">
      <c r="A12" s="53" t="s">
        <v>90</v>
      </c>
      <c r="B12" s="70"/>
      <c r="C12" s="59">
        <v>101.29500000000002</v>
      </c>
      <c r="D12" s="59">
        <v>44.914999999999992</v>
      </c>
      <c r="E12" s="59">
        <v>442.39</v>
      </c>
      <c r="F12" s="59">
        <v>2716.55</v>
      </c>
      <c r="G12" s="59">
        <v>1.0499999999999998</v>
      </c>
      <c r="H12" s="59">
        <v>510.2</v>
      </c>
      <c r="I12" s="59">
        <v>278</v>
      </c>
      <c r="J12" s="59">
        <v>4.6999999999999984</v>
      </c>
      <c r="K12" s="59">
        <v>3073.8999999999996</v>
      </c>
      <c r="L12" s="59">
        <v>2291.1</v>
      </c>
      <c r="M12" s="59">
        <v>550.09999999999991</v>
      </c>
      <c r="N12" s="59">
        <v>36.644999999999996</v>
      </c>
    </row>
    <row r="13" spans="1:15" x14ac:dyDescent="0.25">
      <c r="A13" s="54" t="s">
        <v>91</v>
      </c>
      <c r="B13" s="70">
        <v>450</v>
      </c>
      <c r="C13" s="60">
        <v>10.129500000000002</v>
      </c>
      <c r="D13" s="60">
        <v>4.4914999999999994</v>
      </c>
      <c r="E13" s="60">
        <v>44.238999999999997</v>
      </c>
      <c r="F13" s="60">
        <v>271.65500000000003</v>
      </c>
      <c r="G13" s="60">
        <v>0.10499999999999998</v>
      </c>
      <c r="H13" s="60">
        <v>51.019999999999996</v>
      </c>
      <c r="I13" s="60">
        <v>27.8</v>
      </c>
      <c r="J13" s="60">
        <v>0.46999999999999986</v>
      </c>
      <c r="K13" s="60">
        <v>307.39</v>
      </c>
      <c r="L13" s="60">
        <v>229.10999999999999</v>
      </c>
      <c r="M13" s="60">
        <v>55.009999999999991</v>
      </c>
      <c r="N13" s="60">
        <v>3.6644999999999994</v>
      </c>
    </row>
    <row r="14" spans="1:15" x14ac:dyDescent="0.25">
      <c r="A14" s="54" t="s">
        <v>87</v>
      </c>
      <c r="B14" s="67"/>
      <c r="C14" s="86">
        <v>0.11255000000000003</v>
      </c>
      <c r="D14" s="86">
        <v>4.8820652173913036E-2</v>
      </c>
      <c r="E14" s="86">
        <v>0.1155065274151436</v>
      </c>
      <c r="F14" s="61">
        <v>0.10013085145595282</v>
      </c>
      <c r="G14" s="61">
        <v>7.4999999999999997E-2</v>
      </c>
      <c r="H14" s="61">
        <v>0.72885714285714276</v>
      </c>
      <c r="I14" s="61">
        <v>3.0888888888888889E-2</v>
      </c>
      <c r="J14" s="61">
        <v>4.6999999999999986E-2</v>
      </c>
      <c r="K14" s="61">
        <v>0.25615833333333332</v>
      </c>
      <c r="L14" s="61">
        <v>0.19092499999999998</v>
      </c>
      <c r="M14" s="61">
        <v>0.18336666666666665</v>
      </c>
      <c r="N14" s="61">
        <v>0.20358333333333331</v>
      </c>
    </row>
    <row r="15" spans="1:15" x14ac:dyDescent="0.25">
      <c r="A15" s="53" t="s">
        <v>236</v>
      </c>
      <c r="B15" s="67"/>
      <c r="C15" s="62">
        <f>C6+C9+C12</f>
        <v>783.58500000000004</v>
      </c>
      <c r="D15" s="62">
        <f t="shared" ref="D15:N15" si="7">D6+D9+D12</f>
        <v>566.42699999999991</v>
      </c>
      <c r="E15" s="62">
        <f t="shared" si="7"/>
        <v>2532.8199999999997</v>
      </c>
      <c r="F15" s="62">
        <f t="shared" si="7"/>
        <v>18602.368000000002</v>
      </c>
      <c r="G15" s="62">
        <f t="shared" si="7"/>
        <v>10.497</v>
      </c>
      <c r="H15" s="62">
        <f t="shared" si="7"/>
        <v>1400.8150000000001</v>
      </c>
      <c r="I15" s="62">
        <f t="shared" si="7"/>
        <v>25159.363000000001</v>
      </c>
      <c r="J15" s="62">
        <f t="shared" si="7"/>
        <v>124.378</v>
      </c>
      <c r="K15" s="62">
        <f t="shared" si="7"/>
        <v>7888.6169999999993</v>
      </c>
      <c r="L15" s="62">
        <f t="shared" si="7"/>
        <v>12530.127</v>
      </c>
      <c r="M15" s="62">
        <f t="shared" si="7"/>
        <v>3161.6019999999994</v>
      </c>
      <c r="N15" s="62">
        <f t="shared" si="7"/>
        <v>188.62399999999997</v>
      </c>
    </row>
    <row r="16" spans="1:15" x14ac:dyDescent="0.25">
      <c r="A16" s="54" t="s">
        <v>237</v>
      </c>
      <c r="B16" s="67"/>
      <c r="C16" s="60">
        <v>78.011600000000001</v>
      </c>
      <c r="D16" s="60">
        <v>56.601900000000001</v>
      </c>
      <c r="E16" s="60">
        <v>252.30549999999999</v>
      </c>
      <c r="F16" s="60">
        <v>1854.3828000000001</v>
      </c>
      <c r="G16" s="60">
        <v>1.0412000000000001</v>
      </c>
      <c r="H16" s="60">
        <v>139.03559999999999</v>
      </c>
      <c r="I16" s="60">
        <v>2503.7033000000001</v>
      </c>
      <c r="J16" s="60">
        <v>12.445699999999999</v>
      </c>
      <c r="K16" s="60">
        <v>786.1046</v>
      </c>
      <c r="L16" s="60">
        <v>1246.8422</v>
      </c>
      <c r="M16" s="60">
        <v>314.0145</v>
      </c>
      <c r="N16" s="60">
        <v>18.768999999999998</v>
      </c>
    </row>
    <row r="17" spans="1:14" x14ac:dyDescent="0.25">
      <c r="A17" s="54" t="s">
        <v>5</v>
      </c>
      <c r="B17" s="67"/>
      <c r="C17" s="63">
        <v>0.16827507243919648</v>
      </c>
      <c r="D17" s="63">
        <v>0.27470978484054098</v>
      </c>
      <c r="E17" s="63">
        <v>0.54423606603771346</v>
      </c>
      <c r="F17" s="64"/>
      <c r="G17" s="64"/>
      <c r="H17" s="64"/>
      <c r="I17" s="64"/>
      <c r="J17" s="64"/>
      <c r="K17" s="64"/>
      <c r="L17" s="64"/>
      <c r="M17" s="64"/>
      <c r="N17" s="64"/>
    </row>
    <row r="18" spans="1:14" x14ac:dyDescent="0.25">
      <c r="A18" s="54" t="s">
        <v>87</v>
      </c>
      <c r="B18" s="67"/>
      <c r="C18" s="61">
        <v>0.86679555555555554</v>
      </c>
      <c r="D18" s="61">
        <v>0.61523804347826083</v>
      </c>
      <c r="E18" s="61">
        <v>0.65876109660574411</v>
      </c>
      <c r="F18" s="61">
        <v>0.68351743457427205</v>
      </c>
      <c r="G18" s="61">
        <v>0.74371428571428588</v>
      </c>
      <c r="H18" s="61">
        <v>1.9862228571428571</v>
      </c>
      <c r="I18" s="61">
        <v>2.7818925555555558</v>
      </c>
      <c r="J18" s="61">
        <v>1.24457</v>
      </c>
      <c r="K18" s="61">
        <v>0.65508716666666666</v>
      </c>
      <c r="L18" s="61">
        <v>1.0390351666666666</v>
      </c>
      <c r="M18" s="61">
        <v>1.0467150000000001</v>
      </c>
      <c r="N18" s="61">
        <v>1.0427222222222221</v>
      </c>
    </row>
    <row r="19" spans="1:14" ht="21" x14ac:dyDescent="0.25">
      <c r="A19" s="55" t="s">
        <v>238</v>
      </c>
      <c r="B19" s="67"/>
      <c r="C19" s="65">
        <v>90</v>
      </c>
      <c r="D19" s="65">
        <v>92</v>
      </c>
      <c r="E19" s="65">
        <v>383</v>
      </c>
      <c r="F19" s="65">
        <v>2713</v>
      </c>
      <c r="G19" s="65">
        <v>1.4</v>
      </c>
      <c r="H19" s="65">
        <v>70</v>
      </c>
      <c r="I19" s="65">
        <v>900</v>
      </c>
      <c r="J19" s="66">
        <v>10</v>
      </c>
      <c r="K19" s="65">
        <v>1200</v>
      </c>
      <c r="L19" s="65">
        <v>1200</v>
      </c>
      <c r="M19" s="65">
        <v>300</v>
      </c>
      <c r="N19" s="65">
        <v>18</v>
      </c>
    </row>
    <row r="20" spans="1:14" x14ac:dyDescent="0.25">
      <c r="H20" s="68"/>
    </row>
    <row r="21" spans="1:14" x14ac:dyDescent="0.25">
      <c r="H21" s="69"/>
    </row>
  </sheetData>
  <mergeCells count="4">
    <mergeCell ref="A1:O1"/>
    <mergeCell ref="C4:E4"/>
    <mergeCell ref="G4:J4"/>
    <mergeCell ref="K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FV305"/>
  <sheetViews>
    <sheetView topLeftCell="A240" zoomScale="75" zoomScaleNormal="75" workbookViewId="0">
      <selection activeCell="B69" sqref="B69"/>
    </sheetView>
  </sheetViews>
  <sheetFormatPr defaultColWidth="8.42578125" defaultRowHeight="11.25" outlineLevelRow="1" x14ac:dyDescent="0.2"/>
  <cols>
    <col min="1" max="1" width="8.28515625" style="16" customWidth="1"/>
    <col min="2" max="2" width="25.42578125" style="39" customWidth="1"/>
    <col min="3" max="3" width="9.5703125" style="17" customWidth="1"/>
    <col min="4" max="6" width="11" style="17" customWidth="1"/>
    <col min="7" max="7" width="13.5703125" style="17" customWidth="1"/>
    <col min="8" max="9" width="8.140625" style="17" customWidth="1"/>
    <col min="10" max="10" width="9.5703125" style="17" customWidth="1"/>
    <col min="11" max="11" width="8.140625" style="17" customWidth="1"/>
    <col min="12" max="12" width="8.5703125" style="17" customWidth="1"/>
    <col min="13" max="13" width="8.42578125" style="17" customWidth="1"/>
    <col min="14" max="14" width="8.140625" style="17" customWidth="1"/>
    <col min="15" max="15" width="8" style="17" customWidth="1"/>
    <col min="16" max="178" width="8.42578125" style="21"/>
    <col min="179" max="256" width="8.42578125" style="38"/>
    <col min="257" max="257" width="9.5703125" style="38" customWidth="1"/>
    <col min="258" max="258" width="26.5703125" style="38" customWidth="1"/>
    <col min="259" max="259" width="9.5703125" style="38" customWidth="1"/>
    <col min="260" max="262" width="11" style="38" customWidth="1"/>
    <col min="263" max="263" width="13.5703125" style="38" customWidth="1"/>
    <col min="264" max="265" width="8.140625" style="38" customWidth="1"/>
    <col min="266" max="266" width="9.5703125" style="38" customWidth="1"/>
    <col min="267" max="268" width="8.140625" style="38" customWidth="1"/>
    <col min="269" max="269" width="8.42578125" style="38" customWidth="1"/>
    <col min="270" max="270" width="8.140625" style="38" customWidth="1"/>
    <col min="271" max="271" width="12.42578125" style="38" customWidth="1"/>
    <col min="272" max="512" width="8.42578125" style="38"/>
    <col min="513" max="513" width="9.5703125" style="38" customWidth="1"/>
    <col min="514" max="514" width="26.5703125" style="38" customWidth="1"/>
    <col min="515" max="515" width="9.5703125" style="38" customWidth="1"/>
    <col min="516" max="518" width="11" style="38" customWidth="1"/>
    <col min="519" max="519" width="13.5703125" style="38" customWidth="1"/>
    <col min="520" max="521" width="8.140625" style="38" customWidth="1"/>
    <col min="522" max="522" width="9.5703125" style="38" customWidth="1"/>
    <col min="523" max="524" width="8.140625" style="38" customWidth="1"/>
    <col min="525" max="525" width="8.42578125" style="38" customWidth="1"/>
    <col min="526" max="526" width="8.140625" style="38" customWidth="1"/>
    <col min="527" max="527" width="12.42578125" style="38" customWidth="1"/>
    <col min="528" max="768" width="8.42578125" style="38"/>
    <col min="769" max="769" width="9.5703125" style="38" customWidth="1"/>
    <col min="770" max="770" width="26.5703125" style="38" customWidth="1"/>
    <col min="771" max="771" width="9.5703125" style="38" customWidth="1"/>
    <col min="772" max="774" width="11" style="38" customWidth="1"/>
    <col min="775" max="775" width="13.5703125" style="38" customWidth="1"/>
    <col min="776" max="777" width="8.140625" style="38" customWidth="1"/>
    <col min="778" max="778" width="9.5703125" style="38" customWidth="1"/>
    <col min="779" max="780" width="8.140625" style="38" customWidth="1"/>
    <col min="781" max="781" width="8.42578125" style="38" customWidth="1"/>
    <col min="782" max="782" width="8.140625" style="38" customWidth="1"/>
    <col min="783" max="783" width="12.42578125" style="38" customWidth="1"/>
    <col min="784" max="1024" width="8.42578125" style="38"/>
    <col min="1025" max="1025" width="9.5703125" style="38" customWidth="1"/>
    <col min="1026" max="1026" width="26.5703125" style="38" customWidth="1"/>
    <col min="1027" max="1027" width="9.5703125" style="38" customWidth="1"/>
    <col min="1028" max="1030" width="11" style="38" customWidth="1"/>
    <col min="1031" max="1031" width="13.5703125" style="38" customWidth="1"/>
    <col min="1032" max="1033" width="8.140625" style="38" customWidth="1"/>
    <col min="1034" max="1034" width="9.5703125" style="38" customWidth="1"/>
    <col min="1035" max="1036" width="8.140625" style="38" customWidth="1"/>
    <col min="1037" max="1037" width="8.42578125" style="38" customWidth="1"/>
    <col min="1038" max="1038" width="8.140625" style="38" customWidth="1"/>
    <col min="1039" max="1039" width="12.42578125" style="38" customWidth="1"/>
    <col min="1040" max="1280" width="8.42578125" style="38"/>
    <col min="1281" max="1281" width="9.5703125" style="38" customWidth="1"/>
    <col min="1282" max="1282" width="26.5703125" style="38" customWidth="1"/>
    <col min="1283" max="1283" width="9.5703125" style="38" customWidth="1"/>
    <col min="1284" max="1286" width="11" style="38" customWidth="1"/>
    <col min="1287" max="1287" width="13.5703125" style="38" customWidth="1"/>
    <col min="1288" max="1289" width="8.140625" style="38" customWidth="1"/>
    <col min="1290" max="1290" width="9.5703125" style="38" customWidth="1"/>
    <col min="1291" max="1292" width="8.140625" style="38" customWidth="1"/>
    <col min="1293" max="1293" width="8.42578125" style="38" customWidth="1"/>
    <col min="1294" max="1294" width="8.140625" style="38" customWidth="1"/>
    <col min="1295" max="1295" width="12.42578125" style="38" customWidth="1"/>
    <col min="1296" max="1536" width="8.42578125" style="38"/>
    <col min="1537" max="1537" width="9.5703125" style="38" customWidth="1"/>
    <col min="1538" max="1538" width="26.5703125" style="38" customWidth="1"/>
    <col min="1539" max="1539" width="9.5703125" style="38" customWidth="1"/>
    <col min="1540" max="1542" width="11" style="38" customWidth="1"/>
    <col min="1543" max="1543" width="13.5703125" style="38" customWidth="1"/>
    <col min="1544" max="1545" width="8.140625" style="38" customWidth="1"/>
    <col min="1546" max="1546" width="9.5703125" style="38" customWidth="1"/>
    <col min="1547" max="1548" width="8.140625" style="38" customWidth="1"/>
    <col min="1549" max="1549" width="8.42578125" style="38" customWidth="1"/>
    <col min="1550" max="1550" width="8.140625" style="38" customWidth="1"/>
    <col min="1551" max="1551" width="12.42578125" style="38" customWidth="1"/>
    <col min="1552" max="1792" width="8.42578125" style="38"/>
    <col min="1793" max="1793" width="9.5703125" style="38" customWidth="1"/>
    <col min="1794" max="1794" width="26.5703125" style="38" customWidth="1"/>
    <col min="1795" max="1795" width="9.5703125" style="38" customWidth="1"/>
    <col min="1796" max="1798" width="11" style="38" customWidth="1"/>
    <col min="1799" max="1799" width="13.5703125" style="38" customWidth="1"/>
    <col min="1800" max="1801" width="8.140625" style="38" customWidth="1"/>
    <col min="1802" max="1802" width="9.5703125" style="38" customWidth="1"/>
    <col min="1803" max="1804" width="8.140625" style="38" customWidth="1"/>
    <col min="1805" max="1805" width="8.42578125" style="38" customWidth="1"/>
    <col min="1806" max="1806" width="8.140625" style="38" customWidth="1"/>
    <col min="1807" max="1807" width="12.42578125" style="38" customWidth="1"/>
    <col min="1808" max="2048" width="8.42578125" style="38"/>
    <col min="2049" max="2049" width="9.5703125" style="38" customWidth="1"/>
    <col min="2050" max="2050" width="26.5703125" style="38" customWidth="1"/>
    <col min="2051" max="2051" width="9.5703125" style="38" customWidth="1"/>
    <col min="2052" max="2054" width="11" style="38" customWidth="1"/>
    <col min="2055" max="2055" width="13.5703125" style="38" customWidth="1"/>
    <col min="2056" max="2057" width="8.140625" style="38" customWidth="1"/>
    <col min="2058" max="2058" width="9.5703125" style="38" customWidth="1"/>
    <col min="2059" max="2060" width="8.140625" style="38" customWidth="1"/>
    <col min="2061" max="2061" width="8.42578125" style="38" customWidth="1"/>
    <col min="2062" max="2062" width="8.140625" style="38" customWidth="1"/>
    <col min="2063" max="2063" width="12.42578125" style="38" customWidth="1"/>
    <col min="2064" max="2304" width="8.42578125" style="38"/>
    <col min="2305" max="2305" width="9.5703125" style="38" customWidth="1"/>
    <col min="2306" max="2306" width="26.5703125" style="38" customWidth="1"/>
    <col min="2307" max="2307" width="9.5703125" style="38" customWidth="1"/>
    <col min="2308" max="2310" width="11" style="38" customWidth="1"/>
    <col min="2311" max="2311" width="13.5703125" style="38" customWidth="1"/>
    <col min="2312" max="2313" width="8.140625" style="38" customWidth="1"/>
    <col min="2314" max="2314" width="9.5703125" style="38" customWidth="1"/>
    <col min="2315" max="2316" width="8.140625" style="38" customWidth="1"/>
    <col min="2317" max="2317" width="8.42578125" style="38" customWidth="1"/>
    <col min="2318" max="2318" width="8.140625" style="38" customWidth="1"/>
    <col min="2319" max="2319" width="12.42578125" style="38" customWidth="1"/>
    <col min="2320" max="2560" width="8.42578125" style="38"/>
    <col min="2561" max="2561" width="9.5703125" style="38" customWidth="1"/>
    <col min="2562" max="2562" width="26.5703125" style="38" customWidth="1"/>
    <col min="2563" max="2563" width="9.5703125" style="38" customWidth="1"/>
    <col min="2564" max="2566" width="11" style="38" customWidth="1"/>
    <col min="2567" max="2567" width="13.5703125" style="38" customWidth="1"/>
    <col min="2568" max="2569" width="8.140625" style="38" customWidth="1"/>
    <col min="2570" max="2570" width="9.5703125" style="38" customWidth="1"/>
    <col min="2571" max="2572" width="8.140625" style="38" customWidth="1"/>
    <col min="2573" max="2573" width="8.42578125" style="38" customWidth="1"/>
    <col min="2574" max="2574" width="8.140625" style="38" customWidth="1"/>
    <col min="2575" max="2575" width="12.42578125" style="38" customWidth="1"/>
    <col min="2576" max="2816" width="8.42578125" style="38"/>
    <col min="2817" max="2817" width="9.5703125" style="38" customWidth="1"/>
    <col min="2818" max="2818" width="26.5703125" style="38" customWidth="1"/>
    <col min="2819" max="2819" width="9.5703125" style="38" customWidth="1"/>
    <col min="2820" max="2822" width="11" style="38" customWidth="1"/>
    <col min="2823" max="2823" width="13.5703125" style="38" customWidth="1"/>
    <col min="2824" max="2825" width="8.140625" style="38" customWidth="1"/>
    <col min="2826" max="2826" width="9.5703125" style="38" customWidth="1"/>
    <col min="2827" max="2828" width="8.140625" style="38" customWidth="1"/>
    <col min="2829" max="2829" width="8.42578125" style="38" customWidth="1"/>
    <col min="2830" max="2830" width="8.140625" style="38" customWidth="1"/>
    <col min="2831" max="2831" width="12.42578125" style="38" customWidth="1"/>
    <col min="2832" max="3072" width="8.42578125" style="38"/>
    <col min="3073" max="3073" width="9.5703125" style="38" customWidth="1"/>
    <col min="3074" max="3074" width="26.5703125" style="38" customWidth="1"/>
    <col min="3075" max="3075" width="9.5703125" style="38" customWidth="1"/>
    <col min="3076" max="3078" width="11" style="38" customWidth="1"/>
    <col min="3079" max="3079" width="13.5703125" style="38" customWidth="1"/>
    <col min="3080" max="3081" width="8.140625" style="38" customWidth="1"/>
    <col min="3082" max="3082" width="9.5703125" style="38" customWidth="1"/>
    <col min="3083" max="3084" width="8.140625" style="38" customWidth="1"/>
    <col min="3085" max="3085" width="8.42578125" style="38" customWidth="1"/>
    <col min="3086" max="3086" width="8.140625" style="38" customWidth="1"/>
    <col min="3087" max="3087" width="12.42578125" style="38" customWidth="1"/>
    <col min="3088" max="3328" width="8.42578125" style="38"/>
    <col min="3329" max="3329" width="9.5703125" style="38" customWidth="1"/>
    <col min="3330" max="3330" width="26.5703125" style="38" customWidth="1"/>
    <col min="3331" max="3331" width="9.5703125" style="38" customWidth="1"/>
    <col min="3332" max="3334" width="11" style="38" customWidth="1"/>
    <col min="3335" max="3335" width="13.5703125" style="38" customWidth="1"/>
    <col min="3336" max="3337" width="8.140625" style="38" customWidth="1"/>
    <col min="3338" max="3338" width="9.5703125" style="38" customWidth="1"/>
    <col min="3339" max="3340" width="8.140625" style="38" customWidth="1"/>
    <col min="3341" max="3341" width="8.42578125" style="38" customWidth="1"/>
    <col min="3342" max="3342" width="8.140625" style="38" customWidth="1"/>
    <col min="3343" max="3343" width="12.42578125" style="38" customWidth="1"/>
    <col min="3344" max="3584" width="8.42578125" style="38"/>
    <col min="3585" max="3585" width="9.5703125" style="38" customWidth="1"/>
    <col min="3586" max="3586" width="26.5703125" style="38" customWidth="1"/>
    <col min="3587" max="3587" width="9.5703125" style="38" customWidth="1"/>
    <col min="3588" max="3590" width="11" style="38" customWidth="1"/>
    <col min="3591" max="3591" width="13.5703125" style="38" customWidth="1"/>
    <col min="3592" max="3593" width="8.140625" style="38" customWidth="1"/>
    <col min="3594" max="3594" width="9.5703125" style="38" customWidth="1"/>
    <col min="3595" max="3596" width="8.140625" style="38" customWidth="1"/>
    <col min="3597" max="3597" width="8.42578125" style="38" customWidth="1"/>
    <col min="3598" max="3598" width="8.140625" style="38" customWidth="1"/>
    <col min="3599" max="3599" width="12.42578125" style="38" customWidth="1"/>
    <col min="3600" max="3840" width="8.42578125" style="38"/>
    <col min="3841" max="3841" width="9.5703125" style="38" customWidth="1"/>
    <col min="3842" max="3842" width="26.5703125" style="38" customWidth="1"/>
    <col min="3843" max="3843" width="9.5703125" style="38" customWidth="1"/>
    <col min="3844" max="3846" width="11" style="38" customWidth="1"/>
    <col min="3847" max="3847" width="13.5703125" style="38" customWidth="1"/>
    <col min="3848" max="3849" width="8.140625" style="38" customWidth="1"/>
    <col min="3850" max="3850" width="9.5703125" style="38" customWidth="1"/>
    <col min="3851" max="3852" width="8.140625" style="38" customWidth="1"/>
    <col min="3853" max="3853" width="8.42578125" style="38" customWidth="1"/>
    <col min="3854" max="3854" width="8.140625" style="38" customWidth="1"/>
    <col min="3855" max="3855" width="12.42578125" style="38" customWidth="1"/>
    <col min="3856" max="4096" width="8.42578125" style="38"/>
    <col min="4097" max="4097" width="9.5703125" style="38" customWidth="1"/>
    <col min="4098" max="4098" width="26.5703125" style="38" customWidth="1"/>
    <col min="4099" max="4099" width="9.5703125" style="38" customWidth="1"/>
    <col min="4100" max="4102" width="11" style="38" customWidth="1"/>
    <col min="4103" max="4103" width="13.5703125" style="38" customWidth="1"/>
    <col min="4104" max="4105" width="8.140625" style="38" customWidth="1"/>
    <col min="4106" max="4106" width="9.5703125" style="38" customWidth="1"/>
    <col min="4107" max="4108" width="8.140625" style="38" customWidth="1"/>
    <col min="4109" max="4109" width="8.42578125" style="38" customWidth="1"/>
    <col min="4110" max="4110" width="8.140625" style="38" customWidth="1"/>
    <col min="4111" max="4111" width="12.42578125" style="38" customWidth="1"/>
    <col min="4112" max="4352" width="8.42578125" style="38"/>
    <col min="4353" max="4353" width="9.5703125" style="38" customWidth="1"/>
    <col min="4354" max="4354" width="26.5703125" style="38" customWidth="1"/>
    <col min="4355" max="4355" width="9.5703125" style="38" customWidth="1"/>
    <col min="4356" max="4358" width="11" style="38" customWidth="1"/>
    <col min="4359" max="4359" width="13.5703125" style="38" customWidth="1"/>
    <col min="4360" max="4361" width="8.140625" style="38" customWidth="1"/>
    <col min="4362" max="4362" width="9.5703125" style="38" customWidth="1"/>
    <col min="4363" max="4364" width="8.140625" style="38" customWidth="1"/>
    <col min="4365" max="4365" width="8.42578125" style="38" customWidth="1"/>
    <col min="4366" max="4366" width="8.140625" style="38" customWidth="1"/>
    <col min="4367" max="4367" width="12.42578125" style="38" customWidth="1"/>
    <col min="4368" max="4608" width="8.42578125" style="38"/>
    <col min="4609" max="4609" width="9.5703125" style="38" customWidth="1"/>
    <col min="4610" max="4610" width="26.5703125" style="38" customWidth="1"/>
    <col min="4611" max="4611" width="9.5703125" style="38" customWidth="1"/>
    <col min="4612" max="4614" width="11" style="38" customWidth="1"/>
    <col min="4615" max="4615" width="13.5703125" style="38" customWidth="1"/>
    <col min="4616" max="4617" width="8.140625" style="38" customWidth="1"/>
    <col min="4618" max="4618" width="9.5703125" style="38" customWidth="1"/>
    <col min="4619" max="4620" width="8.140625" style="38" customWidth="1"/>
    <col min="4621" max="4621" width="8.42578125" style="38" customWidth="1"/>
    <col min="4622" max="4622" width="8.140625" style="38" customWidth="1"/>
    <col min="4623" max="4623" width="12.42578125" style="38" customWidth="1"/>
    <col min="4624" max="4864" width="8.42578125" style="38"/>
    <col min="4865" max="4865" width="9.5703125" style="38" customWidth="1"/>
    <col min="4866" max="4866" width="26.5703125" style="38" customWidth="1"/>
    <col min="4867" max="4867" width="9.5703125" style="38" customWidth="1"/>
    <col min="4868" max="4870" width="11" style="38" customWidth="1"/>
    <col min="4871" max="4871" width="13.5703125" style="38" customWidth="1"/>
    <col min="4872" max="4873" width="8.140625" style="38" customWidth="1"/>
    <col min="4874" max="4874" width="9.5703125" style="38" customWidth="1"/>
    <col min="4875" max="4876" width="8.140625" style="38" customWidth="1"/>
    <col min="4877" max="4877" width="8.42578125" style="38" customWidth="1"/>
    <col min="4878" max="4878" width="8.140625" style="38" customWidth="1"/>
    <col min="4879" max="4879" width="12.42578125" style="38" customWidth="1"/>
    <col min="4880" max="5120" width="8.42578125" style="38"/>
    <col min="5121" max="5121" width="9.5703125" style="38" customWidth="1"/>
    <col min="5122" max="5122" width="26.5703125" style="38" customWidth="1"/>
    <col min="5123" max="5123" width="9.5703125" style="38" customWidth="1"/>
    <col min="5124" max="5126" width="11" style="38" customWidth="1"/>
    <col min="5127" max="5127" width="13.5703125" style="38" customWidth="1"/>
    <col min="5128" max="5129" width="8.140625" style="38" customWidth="1"/>
    <col min="5130" max="5130" width="9.5703125" style="38" customWidth="1"/>
    <col min="5131" max="5132" width="8.140625" style="38" customWidth="1"/>
    <col min="5133" max="5133" width="8.42578125" style="38" customWidth="1"/>
    <col min="5134" max="5134" width="8.140625" style="38" customWidth="1"/>
    <col min="5135" max="5135" width="12.42578125" style="38" customWidth="1"/>
    <col min="5136" max="5376" width="8.42578125" style="38"/>
    <col min="5377" max="5377" width="9.5703125" style="38" customWidth="1"/>
    <col min="5378" max="5378" width="26.5703125" style="38" customWidth="1"/>
    <col min="5379" max="5379" width="9.5703125" style="38" customWidth="1"/>
    <col min="5380" max="5382" width="11" style="38" customWidth="1"/>
    <col min="5383" max="5383" width="13.5703125" style="38" customWidth="1"/>
    <col min="5384" max="5385" width="8.140625" style="38" customWidth="1"/>
    <col min="5386" max="5386" width="9.5703125" style="38" customWidth="1"/>
    <col min="5387" max="5388" width="8.140625" style="38" customWidth="1"/>
    <col min="5389" max="5389" width="8.42578125" style="38" customWidth="1"/>
    <col min="5390" max="5390" width="8.140625" style="38" customWidth="1"/>
    <col min="5391" max="5391" width="12.42578125" style="38" customWidth="1"/>
    <col min="5392" max="5632" width="8.42578125" style="38"/>
    <col min="5633" max="5633" width="9.5703125" style="38" customWidth="1"/>
    <col min="5634" max="5634" width="26.5703125" style="38" customWidth="1"/>
    <col min="5635" max="5635" width="9.5703125" style="38" customWidth="1"/>
    <col min="5636" max="5638" width="11" style="38" customWidth="1"/>
    <col min="5639" max="5639" width="13.5703125" style="38" customWidth="1"/>
    <col min="5640" max="5641" width="8.140625" style="38" customWidth="1"/>
    <col min="5642" max="5642" width="9.5703125" style="38" customWidth="1"/>
    <col min="5643" max="5644" width="8.140625" style="38" customWidth="1"/>
    <col min="5645" max="5645" width="8.42578125" style="38" customWidth="1"/>
    <col min="5646" max="5646" width="8.140625" style="38" customWidth="1"/>
    <col min="5647" max="5647" width="12.42578125" style="38" customWidth="1"/>
    <col min="5648" max="5888" width="8.42578125" style="38"/>
    <col min="5889" max="5889" width="9.5703125" style="38" customWidth="1"/>
    <col min="5890" max="5890" width="26.5703125" style="38" customWidth="1"/>
    <col min="5891" max="5891" width="9.5703125" style="38" customWidth="1"/>
    <col min="5892" max="5894" width="11" style="38" customWidth="1"/>
    <col min="5895" max="5895" width="13.5703125" style="38" customWidth="1"/>
    <col min="5896" max="5897" width="8.140625" style="38" customWidth="1"/>
    <col min="5898" max="5898" width="9.5703125" style="38" customWidth="1"/>
    <col min="5899" max="5900" width="8.140625" style="38" customWidth="1"/>
    <col min="5901" max="5901" width="8.42578125" style="38" customWidth="1"/>
    <col min="5902" max="5902" width="8.140625" style="38" customWidth="1"/>
    <col min="5903" max="5903" width="12.42578125" style="38" customWidth="1"/>
    <col min="5904" max="6144" width="8.42578125" style="38"/>
    <col min="6145" max="6145" width="9.5703125" style="38" customWidth="1"/>
    <col min="6146" max="6146" width="26.5703125" style="38" customWidth="1"/>
    <col min="6147" max="6147" width="9.5703125" style="38" customWidth="1"/>
    <col min="6148" max="6150" width="11" style="38" customWidth="1"/>
    <col min="6151" max="6151" width="13.5703125" style="38" customWidth="1"/>
    <col min="6152" max="6153" width="8.140625" style="38" customWidth="1"/>
    <col min="6154" max="6154" width="9.5703125" style="38" customWidth="1"/>
    <col min="6155" max="6156" width="8.140625" style="38" customWidth="1"/>
    <col min="6157" max="6157" width="8.42578125" style="38" customWidth="1"/>
    <col min="6158" max="6158" width="8.140625" style="38" customWidth="1"/>
    <col min="6159" max="6159" width="12.42578125" style="38" customWidth="1"/>
    <col min="6160" max="6400" width="8.42578125" style="38"/>
    <col min="6401" max="6401" width="9.5703125" style="38" customWidth="1"/>
    <col min="6402" max="6402" width="26.5703125" style="38" customWidth="1"/>
    <col min="6403" max="6403" width="9.5703125" style="38" customWidth="1"/>
    <col min="6404" max="6406" width="11" style="38" customWidth="1"/>
    <col min="6407" max="6407" width="13.5703125" style="38" customWidth="1"/>
    <col min="6408" max="6409" width="8.140625" style="38" customWidth="1"/>
    <col min="6410" max="6410" width="9.5703125" style="38" customWidth="1"/>
    <col min="6411" max="6412" width="8.140625" style="38" customWidth="1"/>
    <col min="6413" max="6413" width="8.42578125" style="38" customWidth="1"/>
    <col min="6414" max="6414" width="8.140625" style="38" customWidth="1"/>
    <col min="6415" max="6415" width="12.42578125" style="38" customWidth="1"/>
    <col min="6416" max="6656" width="8.42578125" style="38"/>
    <col min="6657" max="6657" width="9.5703125" style="38" customWidth="1"/>
    <col min="6658" max="6658" width="26.5703125" style="38" customWidth="1"/>
    <col min="6659" max="6659" width="9.5703125" style="38" customWidth="1"/>
    <col min="6660" max="6662" width="11" style="38" customWidth="1"/>
    <col min="6663" max="6663" width="13.5703125" style="38" customWidth="1"/>
    <col min="6664" max="6665" width="8.140625" style="38" customWidth="1"/>
    <col min="6666" max="6666" width="9.5703125" style="38" customWidth="1"/>
    <col min="6667" max="6668" width="8.140625" style="38" customWidth="1"/>
    <col min="6669" max="6669" width="8.42578125" style="38" customWidth="1"/>
    <col min="6670" max="6670" width="8.140625" style="38" customWidth="1"/>
    <col min="6671" max="6671" width="12.42578125" style="38" customWidth="1"/>
    <col min="6672" max="6912" width="8.42578125" style="38"/>
    <col min="6913" max="6913" width="9.5703125" style="38" customWidth="1"/>
    <col min="6914" max="6914" width="26.5703125" style="38" customWidth="1"/>
    <col min="6915" max="6915" width="9.5703125" style="38" customWidth="1"/>
    <col min="6916" max="6918" width="11" style="38" customWidth="1"/>
    <col min="6919" max="6919" width="13.5703125" style="38" customWidth="1"/>
    <col min="6920" max="6921" width="8.140625" style="38" customWidth="1"/>
    <col min="6922" max="6922" width="9.5703125" style="38" customWidth="1"/>
    <col min="6923" max="6924" width="8.140625" style="38" customWidth="1"/>
    <col min="6925" max="6925" width="8.42578125" style="38" customWidth="1"/>
    <col min="6926" max="6926" width="8.140625" style="38" customWidth="1"/>
    <col min="6927" max="6927" width="12.42578125" style="38" customWidth="1"/>
    <col min="6928" max="7168" width="8.42578125" style="38"/>
    <col min="7169" max="7169" width="9.5703125" style="38" customWidth="1"/>
    <col min="7170" max="7170" width="26.5703125" style="38" customWidth="1"/>
    <col min="7171" max="7171" width="9.5703125" style="38" customWidth="1"/>
    <col min="7172" max="7174" width="11" style="38" customWidth="1"/>
    <col min="7175" max="7175" width="13.5703125" style="38" customWidth="1"/>
    <col min="7176" max="7177" width="8.140625" style="38" customWidth="1"/>
    <col min="7178" max="7178" width="9.5703125" style="38" customWidth="1"/>
    <col min="7179" max="7180" width="8.140625" style="38" customWidth="1"/>
    <col min="7181" max="7181" width="8.42578125" style="38" customWidth="1"/>
    <col min="7182" max="7182" width="8.140625" style="38" customWidth="1"/>
    <col min="7183" max="7183" width="12.42578125" style="38" customWidth="1"/>
    <col min="7184" max="7424" width="8.42578125" style="38"/>
    <col min="7425" max="7425" width="9.5703125" style="38" customWidth="1"/>
    <col min="7426" max="7426" width="26.5703125" style="38" customWidth="1"/>
    <col min="7427" max="7427" width="9.5703125" style="38" customWidth="1"/>
    <col min="7428" max="7430" width="11" style="38" customWidth="1"/>
    <col min="7431" max="7431" width="13.5703125" style="38" customWidth="1"/>
    <col min="7432" max="7433" width="8.140625" style="38" customWidth="1"/>
    <col min="7434" max="7434" width="9.5703125" style="38" customWidth="1"/>
    <col min="7435" max="7436" width="8.140625" style="38" customWidth="1"/>
    <col min="7437" max="7437" width="8.42578125" style="38" customWidth="1"/>
    <col min="7438" max="7438" width="8.140625" style="38" customWidth="1"/>
    <col min="7439" max="7439" width="12.42578125" style="38" customWidth="1"/>
    <col min="7440" max="7680" width="8.42578125" style="38"/>
    <col min="7681" max="7681" width="9.5703125" style="38" customWidth="1"/>
    <col min="7682" max="7682" width="26.5703125" style="38" customWidth="1"/>
    <col min="7683" max="7683" width="9.5703125" style="38" customWidth="1"/>
    <col min="7684" max="7686" width="11" style="38" customWidth="1"/>
    <col min="7687" max="7687" width="13.5703125" style="38" customWidth="1"/>
    <col min="7688" max="7689" width="8.140625" style="38" customWidth="1"/>
    <col min="7690" max="7690" width="9.5703125" style="38" customWidth="1"/>
    <col min="7691" max="7692" width="8.140625" style="38" customWidth="1"/>
    <col min="7693" max="7693" width="8.42578125" style="38" customWidth="1"/>
    <col min="7694" max="7694" width="8.140625" style="38" customWidth="1"/>
    <col min="7695" max="7695" width="12.42578125" style="38" customWidth="1"/>
    <col min="7696" max="7936" width="8.42578125" style="38"/>
    <col min="7937" max="7937" width="9.5703125" style="38" customWidth="1"/>
    <col min="7938" max="7938" width="26.5703125" style="38" customWidth="1"/>
    <col min="7939" max="7939" width="9.5703125" style="38" customWidth="1"/>
    <col min="7940" max="7942" width="11" style="38" customWidth="1"/>
    <col min="7943" max="7943" width="13.5703125" style="38" customWidth="1"/>
    <col min="7944" max="7945" width="8.140625" style="38" customWidth="1"/>
    <col min="7946" max="7946" width="9.5703125" style="38" customWidth="1"/>
    <col min="7947" max="7948" width="8.140625" style="38" customWidth="1"/>
    <col min="7949" max="7949" width="8.42578125" style="38" customWidth="1"/>
    <col min="7950" max="7950" width="8.140625" style="38" customWidth="1"/>
    <col min="7951" max="7951" width="12.42578125" style="38" customWidth="1"/>
    <col min="7952" max="8192" width="8.42578125" style="38"/>
    <col min="8193" max="8193" width="9.5703125" style="38" customWidth="1"/>
    <col min="8194" max="8194" width="26.5703125" style="38" customWidth="1"/>
    <col min="8195" max="8195" width="9.5703125" style="38" customWidth="1"/>
    <col min="8196" max="8198" width="11" style="38" customWidth="1"/>
    <col min="8199" max="8199" width="13.5703125" style="38" customWidth="1"/>
    <col min="8200" max="8201" width="8.140625" style="38" customWidth="1"/>
    <col min="8202" max="8202" width="9.5703125" style="38" customWidth="1"/>
    <col min="8203" max="8204" width="8.140625" style="38" customWidth="1"/>
    <col min="8205" max="8205" width="8.42578125" style="38" customWidth="1"/>
    <col min="8206" max="8206" width="8.140625" style="38" customWidth="1"/>
    <col min="8207" max="8207" width="12.42578125" style="38" customWidth="1"/>
    <col min="8208" max="8448" width="8.42578125" style="38"/>
    <col min="8449" max="8449" width="9.5703125" style="38" customWidth="1"/>
    <col min="8450" max="8450" width="26.5703125" style="38" customWidth="1"/>
    <col min="8451" max="8451" width="9.5703125" style="38" customWidth="1"/>
    <col min="8452" max="8454" width="11" style="38" customWidth="1"/>
    <col min="8455" max="8455" width="13.5703125" style="38" customWidth="1"/>
    <col min="8456" max="8457" width="8.140625" style="38" customWidth="1"/>
    <col min="8458" max="8458" width="9.5703125" style="38" customWidth="1"/>
    <col min="8459" max="8460" width="8.140625" style="38" customWidth="1"/>
    <col min="8461" max="8461" width="8.42578125" style="38" customWidth="1"/>
    <col min="8462" max="8462" width="8.140625" style="38" customWidth="1"/>
    <col min="8463" max="8463" width="12.42578125" style="38" customWidth="1"/>
    <col min="8464" max="8704" width="8.42578125" style="38"/>
    <col min="8705" max="8705" width="9.5703125" style="38" customWidth="1"/>
    <col min="8706" max="8706" width="26.5703125" style="38" customWidth="1"/>
    <col min="8707" max="8707" width="9.5703125" style="38" customWidth="1"/>
    <col min="8708" max="8710" width="11" style="38" customWidth="1"/>
    <col min="8711" max="8711" width="13.5703125" style="38" customWidth="1"/>
    <col min="8712" max="8713" width="8.140625" style="38" customWidth="1"/>
    <col min="8714" max="8714" width="9.5703125" style="38" customWidth="1"/>
    <col min="8715" max="8716" width="8.140625" style="38" customWidth="1"/>
    <col min="8717" max="8717" width="8.42578125" style="38" customWidth="1"/>
    <col min="8718" max="8718" width="8.140625" style="38" customWidth="1"/>
    <col min="8719" max="8719" width="12.42578125" style="38" customWidth="1"/>
    <col min="8720" max="8960" width="8.42578125" style="38"/>
    <col min="8961" max="8961" width="9.5703125" style="38" customWidth="1"/>
    <col min="8962" max="8962" width="26.5703125" style="38" customWidth="1"/>
    <col min="8963" max="8963" width="9.5703125" style="38" customWidth="1"/>
    <col min="8964" max="8966" width="11" style="38" customWidth="1"/>
    <col min="8967" max="8967" width="13.5703125" style="38" customWidth="1"/>
    <col min="8968" max="8969" width="8.140625" style="38" customWidth="1"/>
    <col min="8970" max="8970" width="9.5703125" style="38" customWidth="1"/>
    <col min="8971" max="8972" width="8.140625" style="38" customWidth="1"/>
    <col min="8973" max="8973" width="8.42578125" style="38" customWidth="1"/>
    <col min="8974" max="8974" width="8.140625" style="38" customWidth="1"/>
    <col min="8975" max="8975" width="12.42578125" style="38" customWidth="1"/>
    <col min="8976" max="9216" width="8.42578125" style="38"/>
    <col min="9217" max="9217" width="9.5703125" style="38" customWidth="1"/>
    <col min="9218" max="9218" width="26.5703125" style="38" customWidth="1"/>
    <col min="9219" max="9219" width="9.5703125" style="38" customWidth="1"/>
    <col min="9220" max="9222" width="11" style="38" customWidth="1"/>
    <col min="9223" max="9223" width="13.5703125" style="38" customWidth="1"/>
    <col min="9224" max="9225" width="8.140625" style="38" customWidth="1"/>
    <col min="9226" max="9226" width="9.5703125" style="38" customWidth="1"/>
    <col min="9227" max="9228" width="8.140625" style="38" customWidth="1"/>
    <col min="9229" max="9229" width="8.42578125" style="38" customWidth="1"/>
    <col min="9230" max="9230" width="8.140625" style="38" customWidth="1"/>
    <col min="9231" max="9231" width="12.42578125" style="38" customWidth="1"/>
    <col min="9232" max="9472" width="8.42578125" style="38"/>
    <col min="9473" max="9473" width="9.5703125" style="38" customWidth="1"/>
    <col min="9474" max="9474" width="26.5703125" style="38" customWidth="1"/>
    <col min="9475" max="9475" width="9.5703125" style="38" customWidth="1"/>
    <col min="9476" max="9478" width="11" style="38" customWidth="1"/>
    <col min="9479" max="9479" width="13.5703125" style="38" customWidth="1"/>
    <col min="9480" max="9481" width="8.140625" style="38" customWidth="1"/>
    <col min="9482" max="9482" width="9.5703125" style="38" customWidth="1"/>
    <col min="9483" max="9484" width="8.140625" style="38" customWidth="1"/>
    <col min="9485" max="9485" width="8.42578125" style="38" customWidth="1"/>
    <col min="9486" max="9486" width="8.140625" style="38" customWidth="1"/>
    <col min="9487" max="9487" width="12.42578125" style="38" customWidth="1"/>
    <col min="9488" max="9728" width="8.42578125" style="38"/>
    <col min="9729" max="9729" width="9.5703125" style="38" customWidth="1"/>
    <col min="9730" max="9730" width="26.5703125" style="38" customWidth="1"/>
    <col min="9731" max="9731" width="9.5703125" style="38" customWidth="1"/>
    <col min="9732" max="9734" width="11" style="38" customWidth="1"/>
    <col min="9735" max="9735" width="13.5703125" style="38" customWidth="1"/>
    <col min="9736" max="9737" width="8.140625" style="38" customWidth="1"/>
    <col min="9738" max="9738" width="9.5703125" style="38" customWidth="1"/>
    <col min="9739" max="9740" width="8.140625" style="38" customWidth="1"/>
    <col min="9741" max="9741" width="8.42578125" style="38" customWidth="1"/>
    <col min="9742" max="9742" width="8.140625" style="38" customWidth="1"/>
    <col min="9743" max="9743" width="12.42578125" style="38" customWidth="1"/>
    <col min="9744" max="9984" width="8.42578125" style="38"/>
    <col min="9985" max="9985" width="9.5703125" style="38" customWidth="1"/>
    <col min="9986" max="9986" width="26.5703125" style="38" customWidth="1"/>
    <col min="9987" max="9987" width="9.5703125" style="38" customWidth="1"/>
    <col min="9988" max="9990" width="11" style="38" customWidth="1"/>
    <col min="9991" max="9991" width="13.5703125" style="38" customWidth="1"/>
    <col min="9992" max="9993" width="8.140625" style="38" customWidth="1"/>
    <col min="9994" max="9994" width="9.5703125" style="38" customWidth="1"/>
    <col min="9995" max="9996" width="8.140625" style="38" customWidth="1"/>
    <col min="9997" max="9997" width="8.42578125" style="38" customWidth="1"/>
    <col min="9998" max="9998" width="8.140625" style="38" customWidth="1"/>
    <col min="9999" max="9999" width="12.42578125" style="38" customWidth="1"/>
    <col min="10000" max="10240" width="8.42578125" style="38"/>
    <col min="10241" max="10241" width="9.5703125" style="38" customWidth="1"/>
    <col min="10242" max="10242" width="26.5703125" style="38" customWidth="1"/>
    <col min="10243" max="10243" width="9.5703125" style="38" customWidth="1"/>
    <col min="10244" max="10246" width="11" style="38" customWidth="1"/>
    <col min="10247" max="10247" width="13.5703125" style="38" customWidth="1"/>
    <col min="10248" max="10249" width="8.140625" style="38" customWidth="1"/>
    <col min="10250" max="10250" width="9.5703125" style="38" customWidth="1"/>
    <col min="10251" max="10252" width="8.140625" style="38" customWidth="1"/>
    <col min="10253" max="10253" width="8.42578125" style="38" customWidth="1"/>
    <col min="10254" max="10254" width="8.140625" style="38" customWidth="1"/>
    <col min="10255" max="10255" width="12.42578125" style="38" customWidth="1"/>
    <col min="10256" max="10496" width="8.42578125" style="38"/>
    <col min="10497" max="10497" width="9.5703125" style="38" customWidth="1"/>
    <col min="10498" max="10498" width="26.5703125" style="38" customWidth="1"/>
    <col min="10499" max="10499" width="9.5703125" style="38" customWidth="1"/>
    <col min="10500" max="10502" width="11" style="38" customWidth="1"/>
    <col min="10503" max="10503" width="13.5703125" style="38" customWidth="1"/>
    <col min="10504" max="10505" width="8.140625" style="38" customWidth="1"/>
    <col min="10506" max="10506" width="9.5703125" style="38" customWidth="1"/>
    <col min="10507" max="10508" width="8.140625" style="38" customWidth="1"/>
    <col min="10509" max="10509" width="8.42578125" style="38" customWidth="1"/>
    <col min="10510" max="10510" width="8.140625" style="38" customWidth="1"/>
    <col min="10511" max="10511" width="12.42578125" style="38" customWidth="1"/>
    <col min="10512" max="10752" width="8.42578125" style="38"/>
    <col min="10753" max="10753" width="9.5703125" style="38" customWidth="1"/>
    <col min="10754" max="10754" width="26.5703125" style="38" customWidth="1"/>
    <col min="10755" max="10755" width="9.5703125" style="38" customWidth="1"/>
    <col min="10756" max="10758" width="11" style="38" customWidth="1"/>
    <col min="10759" max="10759" width="13.5703125" style="38" customWidth="1"/>
    <col min="10760" max="10761" width="8.140625" style="38" customWidth="1"/>
    <col min="10762" max="10762" width="9.5703125" style="38" customWidth="1"/>
    <col min="10763" max="10764" width="8.140625" style="38" customWidth="1"/>
    <col min="10765" max="10765" width="8.42578125" style="38" customWidth="1"/>
    <col min="10766" max="10766" width="8.140625" style="38" customWidth="1"/>
    <col min="10767" max="10767" width="12.42578125" style="38" customWidth="1"/>
    <col min="10768" max="11008" width="8.42578125" style="38"/>
    <col min="11009" max="11009" width="9.5703125" style="38" customWidth="1"/>
    <col min="11010" max="11010" width="26.5703125" style="38" customWidth="1"/>
    <col min="11011" max="11011" width="9.5703125" style="38" customWidth="1"/>
    <col min="11012" max="11014" width="11" style="38" customWidth="1"/>
    <col min="11015" max="11015" width="13.5703125" style="38" customWidth="1"/>
    <col min="11016" max="11017" width="8.140625" style="38" customWidth="1"/>
    <col min="11018" max="11018" width="9.5703125" style="38" customWidth="1"/>
    <col min="11019" max="11020" width="8.140625" style="38" customWidth="1"/>
    <col min="11021" max="11021" width="8.42578125" style="38" customWidth="1"/>
    <col min="11022" max="11022" width="8.140625" style="38" customWidth="1"/>
    <col min="11023" max="11023" width="12.42578125" style="38" customWidth="1"/>
    <col min="11024" max="11264" width="8.42578125" style="38"/>
    <col min="11265" max="11265" width="9.5703125" style="38" customWidth="1"/>
    <col min="11266" max="11266" width="26.5703125" style="38" customWidth="1"/>
    <col min="11267" max="11267" width="9.5703125" style="38" customWidth="1"/>
    <col min="11268" max="11270" width="11" style="38" customWidth="1"/>
    <col min="11271" max="11271" width="13.5703125" style="38" customWidth="1"/>
    <col min="11272" max="11273" width="8.140625" style="38" customWidth="1"/>
    <col min="11274" max="11274" width="9.5703125" style="38" customWidth="1"/>
    <col min="11275" max="11276" width="8.140625" style="38" customWidth="1"/>
    <col min="11277" max="11277" width="8.42578125" style="38" customWidth="1"/>
    <col min="11278" max="11278" width="8.140625" style="38" customWidth="1"/>
    <col min="11279" max="11279" width="12.42578125" style="38" customWidth="1"/>
    <col min="11280" max="11520" width="8.42578125" style="38"/>
    <col min="11521" max="11521" width="9.5703125" style="38" customWidth="1"/>
    <col min="11522" max="11522" width="26.5703125" style="38" customWidth="1"/>
    <col min="11523" max="11523" width="9.5703125" style="38" customWidth="1"/>
    <col min="11524" max="11526" width="11" style="38" customWidth="1"/>
    <col min="11527" max="11527" width="13.5703125" style="38" customWidth="1"/>
    <col min="11528" max="11529" width="8.140625" style="38" customWidth="1"/>
    <col min="11530" max="11530" width="9.5703125" style="38" customWidth="1"/>
    <col min="11531" max="11532" width="8.140625" style="38" customWidth="1"/>
    <col min="11533" max="11533" width="8.42578125" style="38" customWidth="1"/>
    <col min="11534" max="11534" width="8.140625" style="38" customWidth="1"/>
    <col min="11535" max="11535" width="12.42578125" style="38" customWidth="1"/>
    <col min="11536" max="11776" width="8.42578125" style="38"/>
    <col min="11777" max="11777" width="9.5703125" style="38" customWidth="1"/>
    <col min="11778" max="11778" width="26.5703125" style="38" customWidth="1"/>
    <col min="11779" max="11779" width="9.5703125" style="38" customWidth="1"/>
    <col min="11780" max="11782" width="11" style="38" customWidth="1"/>
    <col min="11783" max="11783" width="13.5703125" style="38" customWidth="1"/>
    <col min="11784" max="11785" width="8.140625" style="38" customWidth="1"/>
    <col min="11786" max="11786" width="9.5703125" style="38" customWidth="1"/>
    <col min="11787" max="11788" width="8.140625" style="38" customWidth="1"/>
    <col min="11789" max="11789" width="8.42578125" style="38" customWidth="1"/>
    <col min="11790" max="11790" width="8.140625" style="38" customWidth="1"/>
    <col min="11791" max="11791" width="12.42578125" style="38" customWidth="1"/>
    <col min="11792" max="12032" width="8.42578125" style="38"/>
    <col min="12033" max="12033" width="9.5703125" style="38" customWidth="1"/>
    <col min="12034" max="12034" width="26.5703125" style="38" customWidth="1"/>
    <col min="12035" max="12035" width="9.5703125" style="38" customWidth="1"/>
    <col min="12036" max="12038" width="11" style="38" customWidth="1"/>
    <col min="12039" max="12039" width="13.5703125" style="38" customWidth="1"/>
    <col min="12040" max="12041" width="8.140625" style="38" customWidth="1"/>
    <col min="12042" max="12042" width="9.5703125" style="38" customWidth="1"/>
    <col min="12043" max="12044" width="8.140625" style="38" customWidth="1"/>
    <col min="12045" max="12045" width="8.42578125" style="38" customWidth="1"/>
    <col min="12046" max="12046" width="8.140625" style="38" customWidth="1"/>
    <col min="12047" max="12047" width="12.42578125" style="38" customWidth="1"/>
    <col min="12048" max="12288" width="8.42578125" style="38"/>
    <col min="12289" max="12289" width="9.5703125" style="38" customWidth="1"/>
    <col min="12290" max="12290" width="26.5703125" style="38" customWidth="1"/>
    <col min="12291" max="12291" width="9.5703125" style="38" customWidth="1"/>
    <col min="12292" max="12294" width="11" style="38" customWidth="1"/>
    <col min="12295" max="12295" width="13.5703125" style="38" customWidth="1"/>
    <col min="12296" max="12297" width="8.140625" style="38" customWidth="1"/>
    <col min="12298" max="12298" width="9.5703125" style="38" customWidth="1"/>
    <col min="12299" max="12300" width="8.140625" style="38" customWidth="1"/>
    <col min="12301" max="12301" width="8.42578125" style="38" customWidth="1"/>
    <col min="12302" max="12302" width="8.140625" style="38" customWidth="1"/>
    <col min="12303" max="12303" width="12.42578125" style="38" customWidth="1"/>
    <col min="12304" max="12544" width="8.42578125" style="38"/>
    <col min="12545" max="12545" width="9.5703125" style="38" customWidth="1"/>
    <col min="12546" max="12546" width="26.5703125" style="38" customWidth="1"/>
    <col min="12547" max="12547" width="9.5703125" style="38" customWidth="1"/>
    <col min="12548" max="12550" width="11" style="38" customWidth="1"/>
    <col min="12551" max="12551" width="13.5703125" style="38" customWidth="1"/>
    <col min="12552" max="12553" width="8.140625" style="38" customWidth="1"/>
    <col min="12554" max="12554" width="9.5703125" style="38" customWidth="1"/>
    <col min="12555" max="12556" width="8.140625" style="38" customWidth="1"/>
    <col min="12557" max="12557" width="8.42578125" style="38" customWidth="1"/>
    <col min="12558" max="12558" width="8.140625" style="38" customWidth="1"/>
    <col min="12559" max="12559" width="12.42578125" style="38" customWidth="1"/>
    <col min="12560" max="12800" width="8.42578125" style="38"/>
    <col min="12801" max="12801" width="9.5703125" style="38" customWidth="1"/>
    <col min="12802" max="12802" width="26.5703125" style="38" customWidth="1"/>
    <col min="12803" max="12803" width="9.5703125" style="38" customWidth="1"/>
    <col min="12804" max="12806" width="11" style="38" customWidth="1"/>
    <col min="12807" max="12807" width="13.5703125" style="38" customWidth="1"/>
    <col min="12808" max="12809" width="8.140625" style="38" customWidth="1"/>
    <col min="12810" max="12810" width="9.5703125" style="38" customWidth="1"/>
    <col min="12811" max="12812" width="8.140625" style="38" customWidth="1"/>
    <col min="12813" max="12813" width="8.42578125" style="38" customWidth="1"/>
    <col min="12814" max="12814" width="8.140625" style="38" customWidth="1"/>
    <col min="12815" max="12815" width="12.42578125" style="38" customWidth="1"/>
    <col min="12816" max="13056" width="8.42578125" style="38"/>
    <col min="13057" max="13057" width="9.5703125" style="38" customWidth="1"/>
    <col min="13058" max="13058" width="26.5703125" style="38" customWidth="1"/>
    <col min="13059" max="13059" width="9.5703125" style="38" customWidth="1"/>
    <col min="13060" max="13062" width="11" style="38" customWidth="1"/>
    <col min="13063" max="13063" width="13.5703125" style="38" customWidth="1"/>
    <col min="13064" max="13065" width="8.140625" style="38" customWidth="1"/>
    <col min="13066" max="13066" width="9.5703125" style="38" customWidth="1"/>
    <col min="13067" max="13068" width="8.140625" style="38" customWidth="1"/>
    <col min="13069" max="13069" width="8.42578125" style="38" customWidth="1"/>
    <col min="13070" max="13070" width="8.140625" style="38" customWidth="1"/>
    <col min="13071" max="13071" width="12.42578125" style="38" customWidth="1"/>
    <col min="13072" max="13312" width="8.42578125" style="38"/>
    <col min="13313" max="13313" width="9.5703125" style="38" customWidth="1"/>
    <col min="13314" max="13314" width="26.5703125" style="38" customWidth="1"/>
    <col min="13315" max="13315" width="9.5703125" style="38" customWidth="1"/>
    <col min="13316" max="13318" width="11" style="38" customWidth="1"/>
    <col min="13319" max="13319" width="13.5703125" style="38" customWidth="1"/>
    <col min="13320" max="13321" width="8.140625" style="38" customWidth="1"/>
    <col min="13322" max="13322" width="9.5703125" style="38" customWidth="1"/>
    <col min="13323" max="13324" width="8.140625" style="38" customWidth="1"/>
    <col min="13325" max="13325" width="8.42578125" style="38" customWidth="1"/>
    <col min="13326" max="13326" width="8.140625" style="38" customWidth="1"/>
    <col min="13327" max="13327" width="12.42578125" style="38" customWidth="1"/>
    <col min="13328" max="13568" width="8.42578125" style="38"/>
    <col min="13569" max="13569" width="9.5703125" style="38" customWidth="1"/>
    <col min="13570" max="13570" width="26.5703125" style="38" customWidth="1"/>
    <col min="13571" max="13571" width="9.5703125" style="38" customWidth="1"/>
    <col min="13572" max="13574" width="11" style="38" customWidth="1"/>
    <col min="13575" max="13575" width="13.5703125" style="38" customWidth="1"/>
    <col min="13576" max="13577" width="8.140625" style="38" customWidth="1"/>
    <col min="13578" max="13578" width="9.5703125" style="38" customWidth="1"/>
    <col min="13579" max="13580" width="8.140625" style="38" customWidth="1"/>
    <col min="13581" max="13581" width="8.42578125" style="38" customWidth="1"/>
    <col min="13582" max="13582" width="8.140625" style="38" customWidth="1"/>
    <col min="13583" max="13583" width="12.42578125" style="38" customWidth="1"/>
    <col min="13584" max="13824" width="8.42578125" style="38"/>
    <col min="13825" max="13825" width="9.5703125" style="38" customWidth="1"/>
    <col min="13826" max="13826" width="26.5703125" style="38" customWidth="1"/>
    <col min="13827" max="13827" width="9.5703125" style="38" customWidth="1"/>
    <col min="13828" max="13830" width="11" style="38" customWidth="1"/>
    <col min="13831" max="13831" width="13.5703125" style="38" customWidth="1"/>
    <col min="13832" max="13833" width="8.140625" style="38" customWidth="1"/>
    <col min="13834" max="13834" width="9.5703125" style="38" customWidth="1"/>
    <col min="13835" max="13836" width="8.140625" style="38" customWidth="1"/>
    <col min="13837" max="13837" width="8.42578125" style="38" customWidth="1"/>
    <col min="13838" max="13838" width="8.140625" style="38" customWidth="1"/>
    <col min="13839" max="13839" width="12.42578125" style="38" customWidth="1"/>
    <col min="13840" max="14080" width="8.42578125" style="38"/>
    <col min="14081" max="14081" width="9.5703125" style="38" customWidth="1"/>
    <col min="14082" max="14082" width="26.5703125" style="38" customWidth="1"/>
    <col min="14083" max="14083" width="9.5703125" style="38" customWidth="1"/>
    <col min="14084" max="14086" width="11" style="38" customWidth="1"/>
    <col min="14087" max="14087" width="13.5703125" style="38" customWidth="1"/>
    <col min="14088" max="14089" width="8.140625" style="38" customWidth="1"/>
    <col min="14090" max="14090" width="9.5703125" style="38" customWidth="1"/>
    <col min="14091" max="14092" width="8.140625" style="38" customWidth="1"/>
    <col min="14093" max="14093" width="8.42578125" style="38" customWidth="1"/>
    <col min="14094" max="14094" width="8.140625" style="38" customWidth="1"/>
    <col min="14095" max="14095" width="12.42578125" style="38" customWidth="1"/>
    <col min="14096" max="14336" width="8.42578125" style="38"/>
    <col min="14337" max="14337" width="9.5703125" style="38" customWidth="1"/>
    <col min="14338" max="14338" width="26.5703125" style="38" customWidth="1"/>
    <col min="14339" max="14339" width="9.5703125" style="38" customWidth="1"/>
    <col min="14340" max="14342" width="11" style="38" customWidth="1"/>
    <col min="14343" max="14343" width="13.5703125" style="38" customWidth="1"/>
    <col min="14344" max="14345" width="8.140625" style="38" customWidth="1"/>
    <col min="14346" max="14346" width="9.5703125" style="38" customWidth="1"/>
    <col min="14347" max="14348" width="8.140625" style="38" customWidth="1"/>
    <col min="14349" max="14349" width="8.42578125" style="38" customWidth="1"/>
    <col min="14350" max="14350" width="8.140625" style="38" customWidth="1"/>
    <col min="14351" max="14351" width="12.42578125" style="38" customWidth="1"/>
    <col min="14352" max="14592" width="8.42578125" style="38"/>
    <col min="14593" max="14593" width="9.5703125" style="38" customWidth="1"/>
    <col min="14594" max="14594" width="26.5703125" style="38" customWidth="1"/>
    <col min="14595" max="14595" width="9.5703125" style="38" customWidth="1"/>
    <col min="14596" max="14598" width="11" style="38" customWidth="1"/>
    <col min="14599" max="14599" width="13.5703125" style="38" customWidth="1"/>
    <col min="14600" max="14601" width="8.140625" style="38" customWidth="1"/>
    <col min="14602" max="14602" width="9.5703125" style="38" customWidth="1"/>
    <col min="14603" max="14604" width="8.140625" style="38" customWidth="1"/>
    <col min="14605" max="14605" width="8.42578125" style="38" customWidth="1"/>
    <col min="14606" max="14606" width="8.140625" style="38" customWidth="1"/>
    <col min="14607" max="14607" width="12.42578125" style="38" customWidth="1"/>
    <col min="14608" max="14848" width="8.42578125" style="38"/>
    <col min="14849" max="14849" width="9.5703125" style="38" customWidth="1"/>
    <col min="14850" max="14850" width="26.5703125" style="38" customWidth="1"/>
    <col min="14851" max="14851" width="9.5703125" style="38" customWidth="1"/>
    <col min="14852" max="14854" width="11" style="38" customWidth="1"/>
    <col min="14855" max="14855" width="13.5703125" style="38" customWidth="1"/>
    <col min="14856" max="14857" width="8.140625" style="38" customWidth="1"/>
    <col min="14858" max="14858" width="9.5703125" style="38" customWidth="1"/>
    <col min="14859" max="14860" width="8.140625" style="38" customWidth="1"/>
    <col min="14861" max="14861" width="8.42578125" style="38" customWidth="1"/>
    <col min="14862" max="14862" width="8.140625" style="38" customWidth="1"/>
    <col min="14863" max="14863" width="12.42578125" style="38" customWidth="1"/>
    <col min="14864" max="15104" width="8.42578125" style="38"/>
    <col min="15105" max="15105" width="9.5703125" style="38" customWidth="1"/>
    <col min="15106" max="15106" width="26.5703125" style="38" customWidth="1"/>
    <col min="15107" max="15107" width="9.5703125" style="38" customWidth="1"/>
    <col min="15108" max="15110" width="11" style="38" customWidth="1"/>
    <col min="15111" max="15111" width="13.5703125" style="38" customWidth="1"/>
    <col min="15112" max="15113" width="8.140625" style="38" customWidth="1"/>
    <col min="15114" max="15114" width="9.5703125" style="38" customWidth="1"/>
    <col min="15115" max="15116" width="8.140625" style="38" customWidth="1"/>
    <col min="15117" max="15117" width="8.42578125" style="38" customWidth="1"/>
    <col min="15118" max="15118" width="8.140625" style="38" customWidth="1"/>
    <col min="15119" max="15119" width="12.42578125" style="38" customWidth="1"/>
    <col min="15120" max="15360" width="8.42578125" style="38"/>
    <col min="15361" max="15361" width="9.5703125" style="38" customWidth="1"/>
    <col min="15362" max="15362" width="26.5703125" style="38" customWidth="1"/>
    <col min="15363" max="15363" width="9.5703125" style="38" customWidth="1"/>
    <col min="15364" max="15366" width="11" style="38" customWidth="1"/>
    <col min="15367" max="15367" width="13.5703125" style="38" customWidth="1"/>
    <col min="15368" max="15369" width="8.140625" style="38" customWidth="1"/>
    <col min="15370" max="15370" width="9.5703125" style="38" customWidth="1"/>
    <col min="15371" max="15372" width="8.140625" style="38" customWidth="1"/>
    <col min="15373" max="15373" width="8.42578125" style="38" customWidth="1"/>
    <col min="15374" max="15374" width="8.140625" style="38" customWidth="1"/>
    <col min="15375" max="15375" width="12.42578125" style="38" customWidth="1"/>
    <col min="15376" max="15616" width="8.42578125" style="38"/>
    <col min="15617" max="15617" width="9.5703125" style="38" customWidth="1"/>
    <col min="15618" max="15618" width="26.5703125" style="38" customWidth="1"/>
    <col min="15619" max="15619" width="9.5703125" style="38" customWidth="1"/>
    <col min="15620" max="15622" width="11" style="38" customWidth="1"/>
    <col min="15623" max="15623" width="13.5703125" style="38" customWidth="1"/>
    <col min="15624" max="15625" width="8.140625" style="38" customWidth="1"/>
    <col min="15626" max="15626" width="9.5703125" style="38" customWidth="1"/>
    <col min="15627" max="15628" width="8.140625" style="38" customWidth="1"/>
    <col min="15629" max="15629" width="8.42578125" style="38" customWidth="1"/>
    <col min="15630" max="15630" width="8.140625" style="38" customWidth="1"/>
    <col min="15631" max="15631" width="12.42578125" style="38" customWidth="1"/>
    <col min="15632" max="15872" width="8.42578125" style="38"/>
    <col min="15873" max="15873" width="9.5703125" style="38" customWidth="1"/>
    <col min="15874" max="15874" width="26.5703125" style="38" customWidth="1"/>
    <col min="15875" max="15875" width="9.5703125" style="38" customWidth="1"/>
    <col min="15876" max="15878" width="11" style="38" customWidth="1"/>
    <col min="15879" max="15879" width="13.5703125" style="38" customWidth="1"/>
    <col min="15880" max="15881" width="8.140625" style="38" customWidth="1"/>
    <col min="15882" max="15882" width="9.5703125" style="38" customWidth="1"/>
    <col min="15883" max="15884" width="8.140625" style="38" customWidth="1"/>
    <col min="15885" max="15885" width="8.42578125" style="38" customWidth="1"/>
    <col min="15886" max="15886" width="8.140625" style="38" customWidth="1"/>
    <col min="15887" max="15887" width="12.42578125" style="38" customWidth="1"/>
    <col min="15888" max="16128" width="8.42578125" style="38"/>
    <col min="16129" max="16129" width="9.5703125" style="38" customWidth="1"/>
    <col min="16130" max="16130" width="26.5703125" style="38" customWidth="1"/>
    <col min="16131" max="16131" width="9.5703125" style="38" customWidth="1"/>
    <col min="16132" max="16134" width="11" style="38" customWidth="1"/>
    <col min="16135" max="16135" width="13.5703125" style="38" customWidth="1"/>
    <col min="16136" max="16137" width="8.140625" style="38" customWidth="1"/>
    <col min="16138" max="16138" width="9.5703125" style="38" customWidth="1"/>
    <col min="16139" max="16140" width="8.140625" style="38" customWidth="1"/>
    <col min="16141" max="16141" width="8.42578125" style="38" customWidth="1"/>
    <col min="16142" max="16142" width="8.140625" style="38" customWidth="1"/>
    <col min="16143" max="16143" width="12.42578125" style="38" customWidth="1"/>
    <col min="16144" max="16384" width="8.42578125" style="38"/>
  </cols>
  <sheetData>
    <row r="1" spans="1:178" s="50" customFormat="1" ht="15.75" x14ac:dyDescent="0.2">
      <c r="A1" s="98" t="s">
        <v>241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</row>
    <row r="2" spans="1:178" s="50" customFormat="1" ht="12.75" x14ac:dyDescent="0.2">
      <c r="A2" s="51" t="s">
        <v>235</v>
      </c>
      <c r="B2" s="5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</row>
    <row r="3" spans="1:178" s="50" customFormat="1" ht="12.75" x14ac:dyDescent="0.2">
      <c r="A3" s="51" t="s">
        <v>234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</row>
    <row r="4" spans="1:178" s="9" customFormat="1" ht="12.75" x14ac:dyDescent="0.2">
      <c r="A4" s="6" t="s">
        <v>61</v>
      </c>
      <c r="B4" s="42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8" s="9" customFormat="1" ht="25.5" x14ac:dyDescent="0.2">
      <c r="A5" s="87" t="s">
        <v>48</v>
      </c>
      <c r="B5" s="88" t="s">
        <v>47</v>
      </c>
      <c r="C5" s="89" t="s">
        <v>0</v>
      </c>
      <c r="D5" s="90" t="s">
        <v>1</v>
      </c>
      <c r="E5" s="90"/>
      <c r="F5" s="90"/>
      <c r="G5" s="90" t="s">
        <v>46</v>
      </c>
      <c r="H5" s="90" t="s">
        <v>11</v>
      </c>
      <c r="I5" s="90"/>
      <c r="J5" s="90"/>
      <c r="K5" s="90"/>
      <c r="L5" s="90" t="s">
        <v>12</v>
      </c>
      <c r="M5" s="90"/>
      <c r="N5" s="90"/>
      <c r="O5" s="90"/>
    </row>
    <row r="6" spans="1:178" s="9" customFormat="1" ht="12.75" x14ac:dyDescent="0.2">
      <c r="A6" s="87"/>
      <c r="B6" s="88"/>
      <c r="C6" s="89"/>
      <c r="D6" s="90" t="s">
        <v>2</v>
      </c>
      <c r="E6" s="90" t="s">
        <v>3</v>
      </c>
      <c r="F6" s="90" t="s">
        <v>4</v>
      </c>
      <c r="G6" s="90"/>
      <c r="H6" s="90" t="s">
        <v>13</v>
      </c>
      <c r="I6" s="90" t="s">
        <v>14</v>
      </c>
      <c r="J6" s="90" t="s">
        <v>15</v>
      </c>
      <c r="K6" s="90" t="s">
        <v>16</v>
      </c>
      <c r="L6" s="90" t="s">
        <v>17</v>
      </c>
      <c r="M6" s="90" t="s">
        <v>18</v>
      </c>
      <c r="N6" s="90" t="s">
        <v>19</v>
      </c>
      <c r="O6" s="90" t="s">
        <v>20</v>
      </c>
    </row>
    <row r="7" spans="1:178" s="10" customFormat="1" ht="13.5" outlineLevel="1" x14ac:dyDescent="0.2">
      <c r="A7" s="87" t="s">
        <v>26</v>
      </c>
      <c r="B7" s="88"/>
      <c r="C7" s="89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78" s="11" customFormat="1" ht="25.5" outlineLevel="1" x14ac:dyDescent="0.2">
      <c r="A8" s="71" t="s">
        <v>98</v>
      </c>
      <c r="B8" s="72" t="s">
        <v>52</v>
      </c>
      <c r="C8" s="71">
        <v>250</v>
      </c>
      <c r="D8" s="73">
        <v>9.9109999999999996</v>
      </c>
      <c r="E8" s="73">
        <v>11.999000000000001</v>
      </c>
      <c r="F8" s="73">
        <v>44.938000000000002</v>
      </c>
      <c r="G8" s="73">
        <v>328.10199999999998</v>
      </c>
      <c r="H8" s="73">
        <v>0.25900000000000001</v>
      </c>
      <c r="I8" s="73">
        <v>0.71399999999999997</v>
      </c>
      <c r="J8" s="73">
        <v>43.9</v>
      </c>
      <c r="K8" s="73">
        <v>0.65200000000000002</v>
      </c>
      <c r="L8" s="73">
        <v>176.36</v>
      </c>
      <c r="M8" s="73">
        <v>280.99799999999999</v>
      </c>
      <c r="N8" s="73">
        <v>32.015000000000001</v>
      </c>
      <c r="O8" s="73">
        <v>2.0640000000000001</v>
      </c>
    </row>
    <row r="9" spans="1:178" s="11" customFormat="1" ht="38.25" outlineLevel="1" x14ac:dyDescent="0.2">
      <c r="A9" s="71" t="s">
        <v>99</v>
      </c>
      <c r="B9" s="72" t="s">
        <v>173</v>
      </c>
      <c r="C9" s="71">
        <v>24</v>
      </c>
      <c r="D9" s="73">
        <v>7.0679999999999996</v>
      </c>
      <c r="E9" s="73">
        <v>6.08</v>
      </c>
      <c r="F9" s="73"/>
      <c r="G9" s="73">
        <v>82.84</v>
      </c>
      <c r="H9" s="73">
        <v>2.3E-2</v>
      </c>
      <c r="I9" s="73"/>
      <c r="J9" s="73"/>
      <c r="K9" s="73">
        <v>0.152</v>
      </c>
      <c r="L9" s="73">
        <v>3.42</v>
      </c>
      <c r="M9" s="73">
        <v>71.44</v>
      </c>
      <c r="N9" s="73">
        <v>8.36</v>
      </c>
      <c r="O9" s="73">
        <v>1.026</v>
      </c>
    </row>
    <row r="10" spans="1:178" s="11" customFormat="1" ht="38.25" outlineLevel="1" x14ac:dyDescent="0.2">
      <c r="A10" s="71" t="s">
        <v>99</v>
      </c>
      <c r="B10" s="72" t="s">
        <v>174</v>
      </c>
      <c r="C10" s="71">
        <v>36</v>
      </c>
      <c r="D10" s="73">
        <v>2.8439999999999999</v>
      </c>
      <c r="E10" s="73">
        <v>0.36</v>
      </c>
      <c r="F10" s="73">
        <v>17.388000000000002</v>
      </c>
      <c r="G10" s="73">
        <v>84.6</v>
      </c>
      <c r="H10" s="73">
        <v>5.8000000000000003E-2</v>
      </c>
      <c r="I10" s="73"/>
      <c r="J10" s="73"/>
      <c r="K10" s="73">
        <v>0.46800000000000003</v>
      </c>
      <c r="L10" s="73">
        <v>8.2799999999999994</v>
      </c>
      <c r="M10" s="73">
        <v>31.32</v>
      </c>
      <c r="N10" s="73">
        <v>11.88</v>
      </c>
      <c r="O10" s="73">
        <v>0.72</v>
      </c>
    </row>
    <row r="11" spans="1:178" s="11" customFormat="1" ht="12.75" outlineLevel="1" x14ac:dyDescent="0.2">
      <c r="A11" s="71" t="s">
        <v>100</v>
      </c>
      <c r="B11" s="72" t="s">
        <v>62</v>
      </c>
      <c r="C11" s="71">
        <v>15</v>
      </c>
      <c r="D11" s="73">
        <v>3.9</v>
      </c>
      <c r="E11" s="73">
        <v>3.915</v>
      </c>
      <c r="F11" s="73"/>
      <c r="G11" s="73">
        <v>51.6</v>
      </c>
      <c r="H11" s="73">
        <v>5.0000000000000001E-3</v>
      </c>
      <c r="I11" s="73">
        <v>0.12</v>
      </c>
      <c r="J11" s="73">
        <v>34.5</v>
      </c>
      <c r="K11" s="73">
        <v>7.4999999999999997E-2</v>
      </c>
      <c r="L11" s="73">
        <v>150</v>
      </c>
      <c r="M11" s="73">
        <v>96</v>
      </c>
      <c r="N11" s="73">
        <v>6.75</v>
      </c>
      <c r="O11" s="73">
        <v>0.15</v>
      </c>
    </row>
    <row r="12" spans="1:178" s="11" customFormat="1" ht="25.5" outlineLevel="1" x14ac:dyDescent="0.2">
      <c r="A12" s="71" t="s">
        <v>101</v>
      </c>
      <c r="B12" s="72" t="s">
        <v>29</v>
      </c>
      <c r="C12" s="71">
        <v>200</v>
      </c>
      <c r="D12" s="73">
        <v>3.9</v>
      </c>
      <c r="E12" s="73">
        <v>3</v>
      </c>
      <c r="F12" s="73">
        <v>15.28</v>
      </c>
      <c r="G12" s="73">
        <v>99.9</v>
      </c>
      <c r="H12" s="73">
        <v>2.3E-2</v>
      </c>
      <c r="I12" s="73">
        <v>0.78400000000000003</v>
      </c>
      <c r="J12" s="73">
        <v>10</v>
      </c>
      <c r="K12" s="73"/>
      <c r="L12" s="73">
        <v>124.76600000000001</v>
      </c>
      <c r="M12" s="73">
        <v>90</v>
      </c>
      <c r="N12" s="73">
        <v>14</v>
      </c>
      <c r="O12" s="73">
        <v>0.13400000000000001</v>
      </c>
    </row>
    <row r="13" spans="1:178" s="11" customFormat="1" ht="12.75" outlineLevel="1" x14ac:dyDescent="0.2">
      <c r="A13" s="71"/>
      <c r="B13" s="72" t="s">
        <v>102</v>
      </c>
      <c r="C13" s="71">
        <v>60</v>
      </c>
      <c r="D13" s="73">
        <v>4.5</v>
      </c>
      <c r="E13" s="73">
        <v>1.74</v>
      </c>
      <c r="F13" s="73">
        <v>30.84</v>
      </c>
      <c r="G13" s="73">
        <v>157.02000000000001</v>
      </c>
      <c r="H13" s="73">
        <v>6.6000000000000003E-2</v>
      </c>
      <c r="I13" s="73"/>
      <c r="J13" s="73"/>
      <c r="K13" s="73">
        <v>1.02</v>
      </c>
      <c r="L13" s="73">
        <v>11.4</v>
      </c>
      <c r="M13" s="73">
        <v>39</v>
      </c>
      <c r="N13" s="73">
        <v>7.8</v>
      </c>
      <c r="O13" s="73">
        <v>0.72</v>
      </c>
    </row>
    <row r="14" spans="1:178" s="12" customFormat="1" ht="13.5" x14ac:dyDescent="0.25">
      <c r="A14" s="71" t="s">
        <v>25</v>
      </c>
      <c r="B14" s="72"/>
      <c r="C14" s="71">
        <f>SUM(C8:C13)</f>
        <v>585</v>
      </c>
      <c r="D14" s="73">
        <v>32.122999999999998</v>
      </c>
      <c r="E14" s="73">
        <v>27.094000000000001</v>
      </c>
      <c r="F14" s="73">
        <v>108.446</v>
      </c>
      <c r="G14" s="73">
        <v>804.06200000000001</v>
      </c>
      <c r="H14" s="73">
        <v>0.433</v>
      </c>
      <c r="I14" s="73">
        <v>1.6180000000000001</v>
      </c>
      <c r="J14" s="73">
        <v>88.4</v>
      </c>
      <c r="K14" s="73">
        <v>2.367</v>
      </c>
      <c r="L14" s="73">
        <v>474.226</v>
      </c>
      <c r="M14" s="73">
        <v>608.75800000000004</v>
      </c>
      <c r="N14" s="73">
        <v>80.805000000000007</v>
      </c>
      <c r="O14" s="73">
        <v>4.8140000000000001</v>
      </c>
    </row>
    <row r="15" spans="1:178" s="10" customFormat="1" ht="13.5" outlineLevel="1" x14ac:dyDescent="0.2">
      <c r="A15" s="71" t="s">
        <v>8</v>
      </c>
      <c r="B15" s="72"/>
      <c r="C15" s="71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78" s="11" customFormat="1" ht="12.75" outlineLevel="1" x14ac:dyDescent="0.2">
      <c r="A16" s="71" t="s">
        <v>145</v>
      </c>
      <c r="B16" s="72" t="s">
        <v>63</v>
      </c>
      <c r="C16" s="71">
        <v>100</v>
      </c>
      <c r="D16" s="73">
        <v>1.272</v>
      </c>
      <c r="E16" s="73">
        <v>7.1550000000000002</v>
      </c>
      <c r="F16" s="73">
        <v>6.758</v>
      </c>
      <c r="G16" s="73">
        <v>97.537000000000006</v>
      </c>
      <c r="H16" s="73">
        <v>4.5999999999999999E-2</v>
      </c>
      <c r="I16" s="73">
        <v>12.6</v>
      </c>
      <c r="J16" s="73">
        <v>241.6</v>
      </c>
      <c r="K16" s="73">
        <v>3.1970000000000001</v>
      </c>
      <c r="L16" s="73">
        <v>33.35</v>
      </c>
      <c r="M16" s="73">
        <v>37.53</v>
      </c>
      <c r="N16" s="73">
        <v>20.100000000000001</v>
      </c>
      <c r="O16" s="73">
        <v>0.83399999999999996</v>
      </c>
    </row>
    <row r="17" spans="1:15" s="11" customFormat="1" ht="51" outlineLevel="1" x14ac:dyDescent="0.2">
      <c r="A17" s="71" t="s">
        <v>104</v>
      </c>
      <c r="B17" s="72" t="s">
        <v>258</v>
      </c>
      <c r="C17" s="71">
        <v>250</v>
      </c>
      <c r="D17" s="73">
        <v>3.0489999999999999</v>
      </c>
      <c r="E17" s="73">
        <v>6.8879999999999999</v>
      </c>
      <c r="F17" s="73">
        <v>9.7929999999999993</v>
      </c>
      <c r="G17" s="73">
        <v>116.172</v>
      </c>
      <c r="H17" s="73">
        <v>7.0999999999999994E-2</v>
      </c>
      <c r="I17" s="73">
        <v>30.62</v>
      </c>
      <c r="J17" s="73">
        <v>280.72000000000003</v>
      </c>
      <c r="K17" s="73">
        <v>2.4140000000000001</v>
      </c>
      <c r="L17" s="73">
        <v>51.344000000000001</v>
      </c>
      <c r="M17" s="73">
        <v>55.863999999999997</v>
      </c>
      <c r="N17" s="73">
        <v>24.033000000000001</v>
      </c>
      <c r="O17" s="73">
        <v>0.89400000000000002</v>
      </c>
    </row>
    <row r="18" spans="1:15" s="11" customFormat="1" ht="25.5" outlineLevel="1" x14ac:dyDescent="0.2">
      <c r="A18" s="71" t="s">
        <v>105</v>
      </c>
      <c r="B18" s="72" t="s">
        <v>206</v>
      </c>
      <c r="C18" s="71">
        <v>80</v>
      </c>
      <c r="D18" s="73">
        <v>12.898999999999999</v>
      </c>
      <c r="E18" s="73">
        <v>12.871</v>
      </c>
      <c r="F18" s="73">
        <v>11.679</v>
      </c>
      <c r="G18" s="73">
        <v>214.51499999999999</v>
      </c>
      <c r="H18" s="73">
        <v>0.22500000000000001</v>
      </c>
      <c r="I18" s="73"/>
      <c r="J18" s="73"/>
      <c r="K18" s="73">
        <v>1.897</v>
      </c>
      <c r="L18" s="73">
        <v>10.59</v>
      </c>
      <c r="M18" s="73">
        <v>133.93</v>
      </c>
      <c r="N18" s="73">
        <v>22.77</v>
      </c>
      <c r="O18" s="73">
        <v>1.996</v>
      </c>
    </row>
    <row r="19" spans="1:15" s="11" customFormat="1" ht="12.75" outlineLevel="1" x14ac:dyDescent="0.2">
      <c r="A19" s="71" t="s">
        <v>106</v>
      </c>
      <c r="B19" s="72" t="s">
        <v>64</v>
      </c>
      <c r="C19" s="71">
        <v>30</v>
      </c>
      <c r="D19" s="73">
        <v>0.42399999999999999</v>
      </c>
      <c r="E19" s="73">
        <v>1.226</v>
      </c>
      <c r="F19" s="73">
        <v>1.6859999999999999</v>
      </c>
      <c r="G19" s="73">
        <v>19.64</v>
      </c>
      <c r="H19" s="73">
        <v>1.7999999999999999E-2</v>
      </c>
      <c r="I19" s="73">
        <v>3.2000000000000001E-2</v>
      </c>
      <c r="J19" s="73">
        <v>8</v>
      </c>
      <c r="K19" s="73">
        <v>5.3999999999999999E-2</v>
      </c>
      <c r="L19" s="73">
        <v>7.4</v>
      </c>
      <c r="M19" s="73">
        <v>6.6</v>
      </c>
      <c r="N19" s="73">
        <v>1.04</v>
      </c>
      <c r="O19" s="73">
        <v>0.04</v>
      </c>
    </row>
    <row r="20" spans="1:15" s="11" customFormat="1" ht="25.5" outlineLevel="1" x14ac:dyDescent="0.2">
      <c r="A20" s="71" t="s">
        <v>107</v>
      </c>
      <c r="B20" s="72" t="s">
        <v>50</v>
      </c>
      <c r="C20" s="71">
        <v>180</v>
      </c>
      <c r="D20" s="73">
        <v>7.0720000000000001</v>
      </c>
      <c r="E20" s="73">
        <v>3.7320000000000002</v>
      </c>
      <c r="F20" s="73">
        <v>45.171999999999997</v>
      </c>
      <c r="G20" s="73">
        <v>242.756</v>
      </c>
      <c r="H20" s="73">
        <v>0.109</v>
      </c>
      <c r="I20" s="73"/>
      <c r="J20" s="73">
        <v>16</v>
      </c>
      <c r="K20" s="73">
        <v>1</v>
      </c>
      <c r="L20" s="73">
        <v>14.445</v>
      </c>
      <c r="M20" s="73">
        <v>57.15</v>
      </c>
      <c r="N20" s="73">
        <v>10.319000000000001</v>
      </c>
      <c r="O20" s="73">
        <v>1.042</v>
      </c>
    </row>
    <row r="21" spans="1:15" s="11" customFormat="1" ht="25.5" outlineLevel="1" x14ac:dyDescent="0.2">
      <c r="A21" s="71" t="s">
        <v>108</v>
      </c>
      <c r="B21" s="72" t="s">
        <v>109</v>
      </c>
      <c r="C21" s="71">
        <v>200</v>
      </c>
      <c r="D21" s="73">
        <v>0.78</v>
      </c>
      <c r="E21" s="73">
        <v>0.06</v>
      </c>
      <c r="F21" s="73">
        <v>20.12</v>
      </c>
      <c r="G21" s="73">
        <v>85.3</v>
      </c>
      <c r="H21" s="73">
        <v>0.02</v>
      </c>
      <c r="I21" s="73">
        <v>0.8</v>
      </c>
      <c r="J21" s="73"/>
      <c r="K21" s="73">
        <v>1.1000000000000001</v>
      </c>
      <c r="L21" s="73">
        <v>32</v>
      </c>
      <c r="M21" s="73">
        <v>29.2</v>
      </c>
      <c r="N21" s="73">
        <v>21</v>
      </c>
      <c r="O21" s="73">
        <v>0.67</v>
      </c>
    </row>
    <row r="22" spans="1:15" s="11" customFormat="1" ht="12.75" outlineLevel="1" x14ac:dyDescent="0.2">
      <c r="A22" s="71"/>
      <c r="B22" s="72" t="s">
        <v>6</v>
      </c>
      <c r="C22" s="71">
        <v>40</v>
      </c>
      <c r="D22" s="73">
        <v>3.16</v>
      </c>
      <c r="E22" s="73">
        <v>0.4</v>
      </c>
      <c r="F22" s="73">
        <v>19.32</v>
      </c>
      <c r="G22" s="73">
        <v>94</v>
      </c>
      <c r="H22" s="73">
        <v>6.4000000000000001E-2</v>
      </c>
      <c r="I22" s="73"/>
      <c r="J22" s="73"/>
      <c r="K22" s="73">
        <v>0.52</v>
      </c>
      <c r="L22" s="73">
        <v>9.1999999999999993</v>
      </c>
      <c r="M22" s="73">
        <v>34.799999999999997</v>
      </c>
      <c r="N22" s="73">
        <v>13.2</v>
      </c>
      <c r="O22" s="73">
        <v>0.8</v>
      </c>
    </row>
    <row r="23" spans="1:15" s="11" customFormat="1" ht="12.75" outlineLevel="1" x14ac:dyDescent="0.2">
      <c r="A23" s="71"/>
      <c r="B23" s="72" t="s">
        <v>57</v>
      </c>
      <c r="C23" s="71">
        <v>50</v>
      </c>
      <c r="D23" s="73">
        <v>3.3</v>
      </c>
      <c r="E23" s="73">
        <v>0.6</v>
      </c>
      <c r="F23" s="73">
        <v>19.82</v>
      </c>
      <c r="G23" s="73">
        <v>99</v>
      </c>
      <c r="H23" s="73">
        <v>8.5000000000000006E-2</v>
      </c>
      <c r="I23" s="73"/>
      <c r="J23" s="73"/>
      <c r="K23" s="73">
        <v>0.5</v>
      </c>
      <c r="L23" s="73">
        <v>14.5</v>
      </c>
      <c r="M23" s="73">
        <v>75</v>
      </c>
      <c r="N23" s="73">
        <v>23.5</v>
      </c>
      <c r="O23" s="73">
        <v>1.95</v>
      </c>
    </row>
    <row r="24" spans="1:15" s="12" customFormat="1" ht="13.5" x14ac:dyDescent="0.25">
      <c r="A24" s="71" t="s">
        <v>24</v>
      </c>
      <c r="B24" s="72"/>
      <c r="C24" s="71">
        <f>SUM(C16:C23)</f>
        <v>930</v>
      </c>
      <c r="D24" s="73">
        <f>SUM(D16:D23)</f>
        <v>31.956</v>
      </c>
      <c r="E24" s="73">
        <f t="shared" ref="E24:O24" si="0">SUM(E16:E23)</f>
        <v>32.932000000000002</v>
      </c>
      <c r="F24" s="73">
        <f t="shared" si="0"/>
        <v>134.34799999999998</v>
      </c>
      <c r="G24" s="73">
        <f t="shared" si="0"/>
        <v>968.92</v>
      </c>
      <c r="H24" s="73">
        <f t="shared" si="0"/>
        <v>0.6379999999999999</v>
      </c>
      <c r="I24" s="73">
        <f t="shared" si="0"/>
        <v>44.051999999999992</v>
      </c>
      <c r="J24" s="73">
        <f t="shared" si="0"/>
        <v>546.32000000000005</v>
      </c>
      <c r="K24" s="73">
        <f t="shared" si="0"/>
        <v>10.682</v>
      </c>
      <c r="L24" s="73">
        <f t="shared" si="0"/>
        <v>172.82900000000001</v>
      </c>
      <c r="M24" s="73">
        <f t="shared" si="0"/>
        <v>430.07400000000001</v>
      </c>
      <c r="N24" s="73">
        <f t="shared" si="0"/>
        <v>135.96200000000002</v>
      </c>
      <c r="O24" s="73">
        <f t="shared" si="0"/>
        <v>8.2259999999999991</v>
      </c>
    </row>
    <row r="25" spans="1:15" s="10" customFormat="1" ht="13.5" outlineLevel="1" x14ac:dyDescent="0.2">
      <c r="A25" s="71" t="s">
        <v>9</v>
      </c>
      <c r="B25" s="72"/>
      <c r="C25" s="71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1:15" s="11" customFormat="1" ht="12.75" outlineLevel="1" x14ac:dyDescent="0.2">
      <c r="A26" s="71"/>
      <c r="B26" s="72" t="s">
        <v>110</v>
      </c>
      <c r="C26" s="71">
        <v>15</v>
      </c>
      <c r="D26" s="73">
        <v>1.125</v>
      </c>
      <c r="E26" s="73">
        <v>1.47</v>
      </c>
      <c r="F26" s="73">
        <v>11.16</v>
      </c>
      <c r="G26" s="73">
        <v>62.55</v>
      </c>
      <c r="H26" s="73">
        <v>1.2E-2</v>
      </c>
      <c r="I26" s="73"/>
      <c r="J26" s="73">
        <v>1.5</v>
      </c>
      <c r="K26" s="73"/>
      <c r="L26" s="73">
        <v>4.3499999999999996</v>
      </c>
      <c r="M26" s="73">
        <v>13.5</v>
      </c>
      <c r="N26" s="73">
        <v>3</v>
      </c>
      <c r="O26" s="73">
        <v>0.315</v>
      </c>
    </row>
    <row r="27" spans="1:15" s="11" customFormat="1" ht="12.75" outlineLevel="1" x14ac:dyDescent="0.2">
      <c r="A27" s="71"/>
      <c r="B27" s="72" t="s">
        <v>198</v>
      </c>
      <c r="C27" s="71">
        <v>200</v>
      </c>
      <c r="D27" s="73">
        <v>8.1999999999999993</v>
      </c>
      <c r="E27" s="73">
        <v>3</v>
      </c>
      <c r="F27" s="73">
        <v>11.8</v>
      </c>
      <c r="G27" s="73">
        <v>114</v>
      </c>
      <c r="H27" s="73"/>
      <c r="I27" s="73">
        <v>1.2</v>
      </c>
      <c r="J27" s="73">
        <v>20</v>
      </c>
      <c r="K27" s="73"/>
      <c r="L27" s="73">
        <v>248</v>
      </c>
      <c r="M27" s="73">
        <v>190</v>
      </c>
      <c r="N27" s="73">
        <v>30</v>
      </c>
      <c r="O27" s="73">
        <v>0.2</v>
      </c>
    </row>
    <row r="28" spans="1:15" s="11" customFormat="1" ht="12.75" outlineLevel="1" x14ac:dyDescent="0.2">
      <c r="A28" s="71"/>
      <c r="B28" s="72" t="s">
        <v>199</v>
      </c>
      <c r="C28" s="71">
        <v>235</v>
      </c>
      <c r="D28" s="73">
        <v>0.94</v>
      </c>
      <c r="E28" s="73">
        <v>0.94</v>
      </c>
      <c r="F28" s="73">
        <v>23.03</v>
      </c>
      <c r="G28" s="73">
        <v>110.45</v>
      </c>
      <c r="H28" s="73">
        <v>7.0999999999999994E-2</v>
      </c>
      <c r="I28" s="73">
        <v>23.5</v>
      </c>
      <c r="J28" s="73">
        <v>11.75</v>
      </c>
      <c r="K28" s="73">
        <v>0.47</v>
      </c>
      <c r="L28" s="73">
        <v>37.6</v>
      </c>
      <c r="M28" s="73">
        <v>25.85</v>
      </c>
      <c r="N28" s="73">
        <v>21.15</v>
      </c>
      <c r="O28" s="73">
        <v>5.17</v>
      </c>
    </row>
    <row r="29" spans="1:15" s="12" customFormat="1" ht="13.5" x14ac:dyDescent="0.25">
      <c r="A29" s="71" t="s">
        <v>23</v>
      </c>
      <c r="B29" s="72"/>
      <c r="C29" s="71">
        <f>SUM(C26:C28)</f>
        <v>450</v>
      </c>
      <c r="D29" s="73">
        <v>10.265000000000001</v>
      </c>
      <c r="E29" s="73">
        <v>5.41</v>
      </c>
      <c r="F29" s="73">
        <v>45.99</v>
      </c>
      <c r="G29" s="73">
        <v>287</v>
      </c>
      <c r="H29" s="73">
        <v>8.3000000000000004E-2</v>
      </c>
      <c r="I29" s="73">
        <v>24.7</v>
      </c>
      <c r="J29" s="73">
        <v>33.25</v>
      </c>
      <c r="K29" s="73">
        <v>0.47</v>
      </c>
      <c r="L29" s="73">
        <v>289.95</v>
      </c>
      <c r="M29" s="73">
        <v>229.35</v>
      </c>
      <c r="N29" s="73">
        <v>54.15</v>
      </c>
      <c r="O29" s="73">
        <v>5.6849999999999996</v>
      </c>
    </row>
    <row r="30" spans="1:15" s="13" customFormat="1" ht="12.75" x14ac:dyDescent="0.2">
      <c r="A30" s="71" t="s">
        <v>45</v>
      </c>
      <c r="B30" s="72"/>
      <c r="C30" s="71"/>
      <c r="D30" s="73">
        <f>D29+D24+D14</f>
        <v>74.343999999999994</v>
      </c>
      <c r="E30" s="73">
        <f t="shared" ref="E30:O30" si="1">E29+E24+E14</f>
        <v>65.436000000000007</v>
      </c>
      <c r="F30" s="73">
        <f t="shared" si="1"/>
        <v>288.78399999999999</v>
      </c>
      <c r="G30" s="73">
        <f t="shared" si="1"/>
        <v>2059.982</v>
      </c>
      <c r="H30" s="73">
        <f t="shared" si="1"/>
        <v>1.1539999999999999</v>
      </c>
      <c r="I30" s="73">
        <f t="shared" si="1"/>
        <v>70.36999999999999</v>
      </c>
      <c r="J30" s="73">
        <f t="shared" si="1"/>
        <v>667.97</v>
      </c>
      <c r="K30" s="73">
        <f t="shared" si="1"/>
        <v>13.519000000000002</v>
      </c>
      <c r="L30" s="73">
        <f t="shared" si="1"/>
        <v>937.005</v>
      </c>
      <c r="M30" s="73">
        <f t="shared" si="1"/>
        <v>1268.182</v>
      </c>
      <c r="N30" s="73">
        <f t="shared" si="1"/>
        <v>270.91700000000003</v>
      </c>
      <c r="O30" s="73">
        <f t="shared" si="1"/>
        <v>18.724999999999998</v>
      </c>
    </row>
    <row r="31" spans="1:15" s="9" customFormat="1" ht="12.75" outlineLevel="1" x14ac:dyDescent="0.2">
      <c r="A31" s="71" t="s">
        <v>44</v>
      </c>
      <c r="B31" s="72"/>
      <c r="C31" s="71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5" s="9" customFormat="1" ht="25.5" outlineLevel="1" x14ac:dyDescent="0.2">
      <c r="A32" s="71" t="s">
        <v>48</v>
      </c>
      <c r="B32" s="72" t="s">
        <v>47</v>
      </c>
      <c r="C32" s="71" t="s">
        <v>0</v>
      </c>
      <c r="D32" s="73" t="s">
        <v>1</v>
      </c>
      <c r="E32" s="73"/>
      <c r="F32" s="73"/>
      <c r="G32" s="73" t="s">
        <v>46</v>
      </c>
      <c r="H32" s="73" t="s">
        <v>11</v>
      </c>
      <c r="I32" s="73"/>
      <c r="J32" s="73"/>
      <c r="K32" s="73"/>
      <c r="L32" s="73" t="s">
        <v>12</v>
      </c>
      <c r="M32" s="73"/>
      <c r="N32" s="73"/>
      <c r="O32" s="73"/>
    </row>
    <row r="33" spans="1:15" s="9" customFormat="1" ht="12.75" outlineLevel="1" x14ac:dyDescent="0.2">
      <c r="A33" s="71"/>
      <c r="B33" s="72"/>
      <c r="C33" s="71"/>
      <c r="D33" s="73" t="s">
        <v>2</v>
      </c>
      <c r="E33" s="73" t="s">
        <v>3</v>
      </c>
      <c r="F33" s="73" t="s">
        <v>4</v>
      </c>
      <c r="G33" s="73"/>
      <c r="H33" s="73" t="s">
        <v>13</v>
      </c>
      <c r="I33" s="73" t="s">
        <v>14</v>
      </c>
      <c r="J33" s="73" t="s">
        <v>15</v>
      </c>
      <c r="K33" s="73" t="s">
        <v>16</v>
      </c>
      <c r="L33" s="73" t="s">
        <v>17</v>
      </c>
      <c r="M33" s="73" t="s">
        <v>18</v>
      </c>
      <c r="N33" s="73" t="s">
        <v>19</v>
      </c>
      <c r="O33" s="73" t="s">
        <v>20</v>
      </c>
    </row>
    <row r="34" spans="1:15" s="10" customFormat="1" ht="13.5" outlineLevel="1" x14ac:dyDescent="0.2">
      <c r="A34" s="71" t="s">
        <v>26</v>
      </c>
      <c r="B34" s="72"/>
      <c r="C34" s="71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15" s="11" customFormat="1" ht="25.5" outlineLevel="1" x14ac:dyDescent="0.2">
      <c r="A35" s="71" t="s">
        <v>112</v>
      </c>
      <c r="B35" s="72" t="s">
        <v>65</v>
      </c>
      <c r="C35" s="71">
        <v>40</v>
      </c>
      <c r="D35" s="73">
        <v>0.28000000000000003</v>
      </c>
      <c r="E35" s="73">
        <v>0.04</v>
      </c>
      <c r="F35" s="73">
        <v>0.76</v>
      </c>
      <c r="G35" s="73">
        <v>4.4000000000000004</v>
      </c>
      <c r="H35" s="73">
        <v>1.2E-2</v>
      </c>
      <c r="I35" s="73">
        <v>2.8</v>
      </c>
      <c r="J35" s="73"/>
      <c r="K35" s="73">
        <v>0.04</v>
      </c>
      <c r="L35" s="73">
        <v>6.8</v>
      </c>
      <c r="M35" s="73">
        <v>12</v>
      </c>
      <c r="N35" s="73">
        <v>5.6</v>
      </c>
      <c r="O35" s="73">
        <v>0.2</v>
      </c>
    </row>
    <row r="36" spans="1:15" s="11" customFormat="1" ht="12.75" outlineLevel="1" x14ac:dyDescent="0.2">
      <c r="A36" s="71" t="s">
        <v>113</v>
      </c>
      <c r="B36" s="72" t="s">
        <v>200</v>
      </c>
      <c r="C36" s="71">
        <v>100</v>
      </c>
      <c r="D36" s="73">
        <v>16.54</v>
      </c>
      <c r="E36" s="73">
        <v>13.02</v>
      </c>
      <c r="F36" s="73">
        <v>3.738</v>
      </c>
      <c r="G36" s="73">
        <v>198.90600000000001</v>
      </c>
      <c r="H36" s="73">
        <v>0.08</v>
      </c>
      <c r="I36" s="73">
        <v>4.5999999999999996</v>
      </c>
      <c r="J36" s="73"/>
      <c r="K36" s="73">
        <v>2.6459999999999999</v>
      </c>
      <c r="L36" s="73">
        <v>12.17</v>
      </c>
      <c r="M36" s="73">
        <v>161.58000000000001</v>
      </c>
      <c r="N36" s="73">
        <v>23.1</v>
      </c>
      <c r="O36" s="73">
        <v>2.4209999999999998</v>
      </c>
    </row>
    <row r="37" spans="1:15" s="11" customFormat="1" ht="12.75" outlineLevel="1" x14ac:dyDescent="0.2">
      <c r="A37" s="71" t="s">
        <v>114</v>
      </c>
      <c r="B37" s="72" t="s">
        <v>60</v>
      </c>
      <c r="C37" s="71">
        <v>180</v>
      </c>
      <c r="D37" s="73">
        <v>4.5819999999999999</v>
      </c>
      <c r="E37" s="73">
        <v>3.55</v>
      </c>
      <c r="F37" s="73">
        <v>48.152000000000001</v>
      </c>
      <c r="G37" s="73">
        <v>242.886</v>
      </c>
      <c r="H37" s="73">
        <v>5.1999999999999998E-2</v>
      </c>
      <c r="I37" s="73"/>
      <c r="J37" s="73">
        <v>16</v>
      </c>
      <c r="K37" s="73">
        <v>0.3</v>
      </c>
      <c r="L37" s="73">
        <v>6.8220000000000001</v>
      </c>
      <c r="M37" s="73">
        <v>98.834999999999994</v>
      </c>
      <c r="N37" s="73">
        <v>32.54</v>
      </c>
      <c r="O37" s="73">
        <v>0.66300000000000003</v>
      </c>
    </row>
    <row r="38" spans="1:15" s="11" customFormat="1" ht="12.75" outlineLevel="1" x14ac:dyDescent="0.2">
      <c r="A38" s="71" t="s">
        <v>115</v>
      </c>
      <c r="B38" s="72" t="s">
        <v>7</v>
      </c>
      <c r="C38" s="71">
        <v>200</v>
      </c>
      <c r="D38" s="73">
        <v>3.88</v>
      </c>
      <c r="E38" s="73">
        <v>3.1</v>
      </c>
      <c r="F38" s="73">
        <v>15.188000000000001</v>
      </c>
      <c r="G38" s="73">
        <v>105.46</v>
      </c>
      <c r="H38" s="73">
        <v>2.4E-2</v>
      </c>
      <c r="I38" s="73">
        <v>0.6</v>
      </c>
      <c r="J38" s="73">
        <v>10.119999999999999</v>
      </c>
      <c r="K38" s="73">
        <v>1.2E-2</v>
      </c>
      <c r="L38" s="73">
        <v>125.12</v>
      </c>
      <c r="M38" s="73">
        <v>116.2</v>
      </c>
      <c r="N38" s="73">
        <v>31</v>
      </c>
      <c r="O38" s="73">
        <v>1.01</v>
      </c>
    </row>
    <row r="39" spans="1:15" s="11" customFormat="1" ht="12.75" outlineLevel="1" x14ac:dyDescent="0.2">
      <c r="A39" s="71"/>
      <c r="B39" s="72" t="s">
        <v>102</v>
      </c>
      <c r="C39" s="71">
        <v>60</v>
      </c>
      <c r="D39" s="73">
        <v>4.5</v>
      </c>
      <c r="E39" s="73">
        <v>1.74</v>
      </c>
      <c r="F39" s="73">
        <v>30.84</v>
      </c>
      <c r="G39" s="73">
        <v>157.02000000000001</v>
      </c>
      <c r="H39" s="73">
        <v>6.6000000000000003E-2</v>
      </c>
      <c r="I39" s="73"/>
      <c r="J39" s="73"/>
      <c r="K39" s="73">
        <v>1.02</v>
      </c>
      <c r="L39" s="73">
        <v>11.4</v>
      </c>
      <c r="M39" s="73">
        <v>39</v>
      </c>
      <c r="N39" s="73">
        <v>7.8</v>
      </c>
      <c r="O39" s="73">
        <v>0.72</v>
      </c>
    </row>
    <row r="40" spans="1:15" s="12" customFormat="1" ht="13.5" x14ac:dyDescent="0.25">
      <c r="A40" s="71" t="s">
        <v>25</v>
      </c>
      <c r="B40" s="72"/>
      <c r="C40" s="71">
        <f>SUM(C35:C39)</f>
        <v>580</v>
      </c>
      <c r="D40" s="73">
        <v>29.782</v>
      </c>
      <c r="E40" s="73">
        <v>21.45</v>
      </c>
      <c r="F40" s="73">
        <v>98.677999999999997</v>
      </c>
      <c r="G40" s="73">
        <v>708.67200000000003</v>
      </c>
      <c r="H40" s="73">
        <v>0.23499999999999999</v>
      </c>
      <c r="I40" s="73">
        <v>8</v>
      </c>
      <c r="J40" s="73">
        <v>26.12</v>
      </c>
      <c r="K40" s="73">
        <v>4.0179999999999998</v>
      </c>
      <c r="L40" s="73">
        <v>162.31200000000001</v>
      </c>
      <c r="M40" s="73">
        <v>427.61500000000001</v>
      </c>
      <c r="N40" s="73">
        <v>100.04</v>
      </c>
      <c r="O40" s="73">
        <v>5.0140000000000002</v>
      </c>
    </row>
    <row r="41" spans="1:15" s="10" customFormat="1" ht="13.5" outlineLevel="1" x14ac:dyDescent="0.2">
      <c r="A41" s="71" t="s">
        <v>8</v>
      </c>
      <c r="B41" s="72"/>
      <c r="C41" s="71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</row>
    <row r="42" spans="1:15" s="11" customFormat="1" ht="25.5" outlineLevel="1" x14ac:dyDescent="0.2">
      <c r="A42" s="71" t="s">
        <v>168</v>
      </c>
      <c r="B42" s="72" t="s">
        <v>84</v>
      </c>
      <c r="C42" s="71">
        <v>100</v>
      </c>
      <c r="D42" s="73">
        <v>1.3049999999999999</v>
      </c>
      <c r="E42" s="73">
        <v>5.1749999999999998</v>
      </c>
      <c r="F42" s="73">
        <v>11.598000000000001</v>
      </c>
      <c r="G42" s="73">
        <v>99.534999999999997</v>
      </c>
      <c r="H42" s="73">
        <v>3.3000000000000002E-2</v>
      </c>
      <c r="I42" s="73">
        <v>24.2</v>
      </c>
      <c r="J42" s="73">
        <v>301.25</v>
      </c>
      <c r="K42" s="73">
        <v>2.371</v>
      </c>
      <c r="L42" s="73">
        <v>34.799999999999997</v>
      </c>
      <c r="M42" s="73">
        <v>29.95</v>
      </c>
      <c r="N42" s="73">
        <v>16.45</v>
      </c>
      <c r="O42" s="73">
        <v>1.01</v>
      </c>
    </row>
    <row r="43" spans="1:15" s="11" customFormat="1" ht="38.25" outlineLevel="1" x14ac:dyDescent="0.2">
      <c r="A43" s="71" t="s">
        <v>116</v>
      </c>
      <c r="B43" s="72" t="s">
        <v>117</v>
      </c>
      <c r="C43" s="71">
        <v>250</v>
      </c>
      <c r="D43" s="73">
        <v>6.7389999999999999</v>
      </c>
      <c r="E43" s="73">
        <v>5.585</v>
      </c>
      <c r="F43" s="73">
        <v>19.773</v>
      </c>
      <c r="G43" s="73">
        <v>156.488</v>
      </c>
      <c r="H43" s="73">
        <v>0.23899999999999999</v>
      </c>
      <c r="I43" s="73">
        <v>12.489000000000001</v>
      </c>
      <c r="J43" s="73">
        <v>238.5</v>
      </c>
      <c r="K43" s="73">
        <v>2.4700000000000002</v>
      </c>
      <c r="L43" s="73">
        <v>46.613999999999997</v>
      </c>
      <c r="M43" s="73">
        <v>117.148</v>
      </c>
      <c r="N43" s="73">
        <v>40.146000000000001</v>
      </c>
      <c r="O43" s="73">
        <v>2.1259999999999999</v>
      </c>
    </row>
    <row r="44" spans="1:15" s="11" customFormat="1" ht="25.5" outlineLevel="1" x14ac:dyDescent="0.2">
      <c r="A44" s="71" t="s">
        <v>118</v>
      </c>
      <c r="B44" s="72" t="s">
        <v>119</v>
      </c>
      <c r="C44" s="71">
        <v>280</v>
      </c>
      <c r="D44" s="73">
        <v>30.526</v>
      </c>
      <c r="E44" s="73">
        <v>13.016</v>
      </c>
      <c r="F44" s="73">
        <v>29.102</v>
      </c>
      <c r="G44" s="73">
        <v>357.98599999999999</v>
      </c>
      <c r="H44" s="73">
        <v>0.32800000000000001</v>
      </c>
      <c r="I44" s="73">
        <v>40.19</v>
      </c>
      <c r="J44" s="73">
        <v>50.8</v>
      </c>
      <c r="K44" s="73">
        <v>3.3029999999999999</v>
      </c>
      <c r="L44" s="73">
        <v>45.445</v>
      </c>
      <c r="M44" s="73">
        <v>312.52</v>
      </c>
      <c r="N44" s="73">
        <v>67.962999999999994</v>
      </c>
      <c r="O44" s="73">
        <v>3.4649999999999999</v>
      </c>
    </row>
    <row r="45" spans="1:15" s="11" customFormat="1" ht="12.75" outlineLevel="1" x14ac:dyDescent="0.2">
      <c r="A45" s="71" t="s">
        <v>120</v>
      </c>
      <c r="B45" s="72" t="s">
        <v>82</v>
      </c>
      <c r="C45" s="71">
        <v>200</v>
      </c>
      <c r="D45" s="73">
        <v>0.16</v>
      </c>
      <c r="E45" s="73">
        <v>0.12</v>
      </c>
      <c r="F45" s="73">
        <v>14.1</v>
      </c>
      <c r="G45" s="73">
        <v>58.7</v>
      </c>
      <c r="H45" s="73">
        <v>8.0000000000000002E-3</v>
      </c>
      <c r="I45" s="73">
        <v>2</v>
      </c>
      <c r="J45" s="73"/>
      <c r="K45" s="73">
        <v>0.16</v>
      </c>
      <c r="L45" s="73">
        <v>7.6</v>
      </c>
      <c r="M45" s="73">
        <v>6.4</v>
      </c>
      <c r="N45" s="73">
        <v>4.8</v>
      </c>
      <c r="O45" s="73">
        <v>0.95</v>
      </c>
    </row>
    <row r="46" spans="1:15" s="11" customFormat="1" ht="12.75" outlineLevel="1" x14ac:dyDescent="0.2">
      <c r="A46" s="71"/>
      <c r="B46" s="72" t="s">
        <v>6</v>
      </c>
      <c r="C46" s="71">
        <v>40</v>
      </c>
      <c r="D46" s="73">
        <v>3.16</v>
      </c>
      <c r="E46" s="73">
        <v>0.4</v>
      </c>
      <c r="F46" s="73">
        <v>19.32</v>
      </c>
      <c r="G46" s="73">
        <v>94</v>
      </c>
      <c r="H46" s="73">
        <v>6.4000000000000001E-2</v>
      </c>
      <c r="I46" s="73"/>
      <c r="J46" s="73"/>
      <c r="K46" s="73">
        <v>0.52</v>
      </c>
      <c r="L46" s="73">
        <v>9.1999999999999993</v>
      </c>
      <c r="M46" s="73">
        <v>34.799999999999997</v>
      </c>
      <c r="N46" s="73">
        <v>13.2</v>
      </c>
      <c r="O46" s="73">
        <v>0.8</v>
      </c>
    </row>
    <row r="47" spans="1:15" s="11" customFormat="1" ht="12.75" outlineLevel="1" x14ac:dyDescent="0.2">
      <c r="A47" s="71"/>
      <c r="B47" s="72" t="s">
        <v>57</v>
      </c>
      <c r="C47" s="71">
        <v>50</v>
      </c>
      <c r="D47" s="73">
        <v>3.3</v>
      </c>
      <c r="E47" s="73">
        <v>0.6</v>
      </c>
      <c r="F47" s="73">
        <v>19.82</v>
      </c>
      <c r="G47" s="73">
        <v>99</v>
      </c>
      <c r="H47" s="73">
        <v>8.5000000000000006E-2</v>
      </c>
      <c r="I47" s="73"/>
      <c r="J47" s="73"/>
      <c r="K47" s="73">
        <v>0.5</v>
      </c>
      <c r="L47" s="73">
        <v>14.5</v>
      </c>
      <c r="M47" s="73">
        <v>75</v>
      </c>
      <c r="N47" s="73">
        <v>23.5</v>
      </c>
      <c r="O47" s="73">
        <v>1.95</v>
      </c>
    </row>
    <row r="48" spans="1:15" s="12" customFormat="1" ht="13.5" x14ac:dyDescent="0.25">
      <c r="A48" s="71" t="s">
        <v>24</v>
      </c>
      <c r="B48" s="72"/>
      <c r="C48" s="71">
        <f>SUM(C42:C47)</f>
        <v>920</v>
      </c>
      <c r="D48" s="73">
        <f>SUM(D42:D47)</f>
        <v>45.19</v>
      </c>
      <c r="E48" s="73">
        <f t="shared" ref="E48:O48" si="2">SUM(E42:E47)</f>
        <v>24.896000000000001</v>
      </c>
      <c r="F48" s="73">
        <f t="shared" si="2"/>
        <v>113.71299999999999</v>
      </c>
      <c r="G48" s="73">
        <f t="shared" si="2"/>
        <v>865.70900000000006</v>
      </c>
      <c r="H48" s="73">
        <f t="shared" si="2"/>
        <v>0.75700000000000012</v>
      </c>
      <c r="I48" s="73">
        <f t="shared" si="2"/>
        <v>78.878999999999991</v>
      </c>
      <c r="J48" s="73">
        <f t="shared" si="2"/>
        <v>590.54999999999995</v>
      </c>
      <c r="K48" s="73">
        <f t="shared" si="2"/>
        <v>9.3239999999999998</v>
      </c>
      <c r="L48" s="73">
        <f t="shared" si="2"/>
        <v>158.15899999999996</v>
      </c>
      <c r="M48" s="73">
        <f t="shared" si="2"/>
        <v>575.81799999999998</v>
      </c>
      <c r="N48" s="73">
        <f t="shared" si="2"/>
        <v>166.059</v>
      </c>
      <c r="O48" s="73">
        <f t="shared" si="2"/>
        <v>10.301</v>
      </c>
    </row>
    <row r="49" spans="1:15" s="10" customFormat="1" ht="13.5" outlineLevel="1" x14ac:dyDescent="0.2">
      <c r="A49" s="71" t="s">
        <v>9</v>
      </c>
      <c r="B49" s="72"/>
      <c r="C49" s="71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</row>
    <row r="50" spans="1:15" s="11" customFormat="1" ht="12.75" outlineLevel="1" x14ac:dyDescent="0.2">
      <c r="A50" s="71"/>
      <c r="B50" s="72" t="s">
        <v>121</v>
      </c>
      <c r="C50" s="71">
        <v>15</v>
      </c>
      <c r="D50" s="73">
        <v>0.12</v>
      </c>
      <c r="E50" s="73">
        <v>1.4999999999999999E-2</v>
      </c>
      <c r="F50" s="73">
        <v>11.97</v>
      </c>
      <c r="G50" s="73">
        <v>48.9</v>
      </c>
      <c r="H50" s="73"/>
      <c r="I50" s="73"/>
      <c r="J50" s="73"/>
      <c r="K50" s="73"/>
      <c r="L50" s="73">
        <v>3.75</v>
      </c>
      <c r="M50" s="73">
        <v>1.8</v>
      </c>
      <c r="N50" s="73">
        <v>0.9</v>
      </c>
      <c r="O50" s="73">
        <v>0.21</v>
      </c>
    </row>
    <row r="51" spans="1:15" s="11" customFormat="1" ht="12.75" outlineLevel="1" x14ac:dyDescent="0.2">
      <c r="A51" s="71"/>
      <c r="B51" s="72" t="s">
        <v>198</v>
      </c>
      <c r="C51" s="71">
        <v>200</v>
      </c>
      <c r="D51" s="73">
        <v>8.1999999999999993</v>
      </c>
      <c r="E51" s="73">
        <v>3</v>
      </c>
      <c r="F51" s="73">
        <v>11.8</v>
      </c>
      <c r="G51" s="73">
        <v>114</v>
      </c>
      <c r="H51" s="73"/>
      <c r="I51" s="73">
        <v>1.2</v>
      </c>
      <c r="J51" s="73">
        <v>20</v>
      </c>
      <c r="K51" s="73"/>
      <c r="L51" s="73">
        <v>248</v>
      </c>
      <c r="M51" s="73">
        <v>190</v>
      </c>
      <c r="N51" s="73">
        <v>30</v>
      </c>
      <c r="O51" s="73">
        <v>0.2</v>
      </c>
    </row>
    <row r="52" spans="1:15" s="11" customFormat="1" ht="12.75" outlineLevel="1" x14ac:dyDescent="0.2">
      <c r="A52" s="71"/>
      <c r="B52" s="72" t="s">
        <v>122</v>
      </c>
      <c r="C52" s="71">
        <v>235</v>
      </c>
      <c r="D52" s="73">
        <v>1.88</v>
      </c>
      <c r="E52" s="73">
        <v>0.47</v>
      </c>
      <c r="F52" s="73">
        <v>17.625</v>
      </c>
      <c r="G52" s="73">
        <v>89.3</v>
      </c>
      <c r="H52" s="73">
        <v>0.14099999999999999</v>
      </c>
      <c r="I52" s="73">
        <v>89.3</v>
      </c>
      <c r="J52" s="73"/>
      <c r="K52" s="73">
        <v>0.47</v>
      </c>
      <c r="L52" s="73">
        <v>82.25</v>
      </c>
      <c r="M52" s="73">
        <v>39.950000000000003</v>
      </c>
      <c r="N52" s="73">
        <v>25.85</v>
      </c>
      <c r="O52" s="73">
        <v>0.23499999999999999</v>
      </c>
    </row>
    <row r="53" spans="1:15" s="12" customFormat="1" ht="13.5" x14ac:dyDescent="0.25">
      <c r="A53" s="71" t="s">
        <v>23</v>
      </c>
      <c r="B53" s="72"/>
      <c r="C53" s="71">
        <f>SUM(C50:C52)</f>
        <v>450</v>
      </c>
      <c r="D53" s="73">
        <v>10.199999999999999</v>
      </c>
      <c r="E53" s="73">
        <v>3.4849999999999999</v>
      </c>
      <c r="F53" s="73">
        <v>41.395000000000003</v>
      </c>
      <c r="G53" s="73">
        <v>252.2</v>
      </c>
      <c r="H53" s="73">
        <v>0.14099999999999999</v>
      </c>
      <c r="I53" s="73">
        <v>90.5</v>
      </c>
      <c r="J53" s="73">
        <v>20</v>
      </c>
      <c r="K53" s="73">
        <v>0.47</v>
      </c>
      <c r="L53" s="73">
        <v>334</v>
      </c>
      <c r="M53" s="73">
        <v>231.75</v>
      </c>
      <c r="N53" s="73">
        <v>56.75</v>
      </c>
      <c r="O53" s="73">
        <v>0.64500000000000002</v>
      </c>
    </row>
    <row r="54" spans="1:15" s="13" customFormat="1" ht="12.75" x14ac:dyDescent="0.2">
      <c r="A54" s="71" t="s">
        <v>43</v>
      </c>
      <c r="B54" s="72"/>
      <c r="C54" s="71"/>
      <c r="D54" s="73">
        <f>D53+D48+D40</f>
        <v>85.171999999999997</v>
      </c>
      <c r="E54" s="73">
        <f t="shared" ref="E54:O54" si="3">E53+E48+E40</f>
        <v>49.831000000000003</v>
      </c>
      <c r="F54" s="73">
        <f t="shared" si="3"/>
        <v>253.786</v>
      </c>
      <c r="G54" s="73">
        <f t="shared" si="3"/>
        <v>1826.5810000000001</v>
      </c>
      <c r="H54" s="73">
        <f t="shared" si="3"/>
        <v>1.133</v>
      </c>
      <c r="I54" s="73">
        <f t="shared" si="3"/>
        <v>177.37899999999999</v>
      </c>
      <c r="J54" s="73">
        <f t="shared" si="3"/>
        <v>636.66999999999996</v>
      </c>
      <c r="K54" s="73">
        <f t="shared" si="3"/>
        <v>13.812000000000001</v>
      </c>
      <c r="L54" s="73">
        <f t="shared" si="3"/>
        <v>654.471</v>
      </c>
      <c r="M54" s="73">
        <f t="shared" si="3"/>
        <v>1235.183</v>
      </c>
      <c r="N54" s="73">
        <f t="shared" si="3"/>
        <v>322.84899999999999</v>
      </c>
      <c r="O54" s="73">
        <f t="shared" si="3"/>
        <v>15.96</v>
      </c>
    </row>
    <row r="55" spans="1:15" s="9" customFormat="1" ht="12.75" outlineLevel="1" x14ac:dyDescent="0.2">
      <c r="A55" s="71" t="s">
        <v>42</v>
      </c>
      <c r="B55" s="72"/>
      <c r="C55" s="71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</row>
    <row r="56" spans="1:15" s="9" customFormat="1" ht="25.5" outlineLevel="1" x14ac:dyDescent="0.2">
      <c r="A56" s="71" t="s">
        <v>48</v>
      </c>
      <c r="B56" s="72" t="s">
        <v>47</v>
      </c>
      <c r="C56" s="71" t="s">
        <v>0</v>
      </c>
      <c r="D56" s="73" t="s">
        <v>1</v>
      </c>
      <c r="E56" s="73"/>
      <c r="F56" s="73"/>
      <c r="G56" s="73" t="s">
        <v>46</v>
      </c>
      <c r="H56" s="73" t="s">
        <v>11</v>
      </c>
      <c r="I56" s="73"/>
      <c r="J56" s="73"/>
      <c r="K56" s="73"/>
      <c r="L56" s="73" t="s">
        <v>12</v>
      </c>
      <c r="M56" s="73"/>
      <c r="N56" s="73"/>
      <c r="O56" s="73"/>
    </row>
    <row r="57" spans="1:15" s="9" customFormat="1" ht="12.75" outlineLevel="1" x14ac:dyDescent="0.2">
      <c r="A57" s="71"/>
      <c r="B57" s="72"/>
      <c r="C57" s="71"/>
      <c r="D57" s="73" t="s">
        <v>2</v>
      </c>
      <c r="E57" s="73" t="s">
        <v>3</v>
      </c>
      <c r="F57" s="73" t="s">
        <v>4</v>
      </c>
      <c r="G57" s="73"/>
      <c r="H57" s="73" t="s">
        <v>13</v>
      </c>
      <c r="I57" s="73" t="s">
        <v>14</v>
      </c>
      <c r="J57" s="73" t="s">
        <v>15</v>
      </c>
      <c r="K57" s="73" t="s">
        <v>16</v>
      </c>
      <c r="L57" s="73" t="s">
        <v>17</v>
      </c>
      <c r="M57" s="73" t="s">
        <v>18</v>
      </c>
      <c r="N57" s="73" t="s">
        <v>19</v>
      </c>
      <c r="O57" s="73" t="s">
        <v>20</v>
      </c>
    </row>
    <row r="58" spans="1:15" s="10" customFormat="1" ht="13.5" outlineLevel="1" x14ac:dyDescent="0.2">
      <c r="A58" s="71" t="s">
        <v>26</v>
      </c>
      <c r="B58" s="72"/>
      <c r="C58" s="71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</row>
    <row r="59" spans="1:15" s="11" customFormat="1" ht="12.75" outlineLevel="1" x14ac:dyDescent="0.2">
      <c r="A59" s="71" t="s">
        <v>123</v>
      </c>
      <c r="B59" s="72" t="s">
        <v>67</v>
      </c>
      <c r="C59" s="71">
        <v>140</v>
      </c>
      <c r="D59" s="73">
        <v>23.795999999999999</v>
      </c>
      <c r="E59" s="73">
        <v>14.44</v>
      </c>
      <c r="F59" s="73">
        <v>21.905000000000001</v>
      </c>
      <c r="G59" s="73">
        <v>317.66300000000001</v>
      </c>
      <c r="H59" s="73">
        <v>0.08</v>
      </c>
      <c r="I59" s="73">
        <v>0.60499999999999998</v>
      </c>
      <c r="J59" s="73">
        <v>93</v>
      </c>
      <c r="K59" s="73">
        <v>0.34699999999999998</v>
      </c>
      <c r="L59" s="73">
        <v>204.6</v>
      </c>
      <c r="M59" s="73">
        <v>290.33999999999997</v>
      </c>
      <c r="N59" s="73">
        <v>32.53</v>
      </c>
      <c r="O59" s="73">
        <v>0.95499999999999996</v>
      </c>
    </row>
    <row r="60" spans="1:15" s="11" customFormat="1" ht="12.75" outlineLevel="1" x14ac:dyDescent="0.2">
      <c r="A60" s="71" t="s">
        <v>124</v>
      </c>
      <c r="B60" s="72" t="s">
        <v>21</v>
      </c>
      <c r="C60" s="71">
        <v>30</v>
      </c>
      <c r="D60" s="73">
        <v>1.23</v>
      </c>
      <c r="E60" s="73">
        <v>0.45</v>
      </c>
      <c r="F60" s="73">
        <v>1.77</v>
      </c>
      <c r="G60" s="73">
        <v>17.100000000000001</v>
      </c>
      <c r="H60" s="73"/>
      <c r="I60" s="73">
        <v>0.18</v>
      </c>
      <c r="J60" s="73">
        <v>3</v>
      </c>
      <c r="K60" s="73"/>
      <c r="L60" s="73">
        <v>37.200000000000003</v>
      </c>
      <c r="M60" s="73">
        <v>28.5</v>
      </c>
      <c r="N60" s="73">
        <v>4.5</v>
      </c>
      <c r="O60" s="73">
        <v>0.03</v>
      </c>
    </row>
    <row r="61" spans="1:15" s="11" customFormat="1" ht="12.75" outlineLevel="1" x14ac:dyDescent="0.2">
      <c r="A61" s="71" t="s">
        <v>125</v>
      </c>
      <c r="B61" s="72" t="s">
        <v>201</v>
      </c>
      <c r="C61" s="71">
        <v>200</v>
      </c>
      <c r="D61" s="73"/>
      <c r="E61" s="73"/>
      <c r="F61" s="73">
        <v>9.9830000000000005</v>
      </c>
      <c r="G61" s="73">
        <v>39.911999999999999</v>
      </c>
      <c r="H61" s="73">
        <v>1E-3</v>
      </c>
      <c r="I61" s="73">
        <v>0.1</v>
      </c>
      <c r="J61" s="73"/>
      <c r="K61" s="73"/>
      <c r="L61" s="73">
        <v>4.95</v>
      </c>
      <c r="M61" s="73">
        <v>8.24</v>
      </c>
      <c r="N61" s="73">
        <v>4.4000000000000004</v>
      </c>
      <c r="O61" s="73">
        <v>0.85</v>
      </c>
    </row>
    <row r="62" spans="1:15" s="11" customFormat="1" ht="12.75" outlineLevel="1" x14ac:dyDescent="0.2">
      <c r="A62" s="71"/>
      <c r="B62" s="72" t="s">
        <v>157</v>
      </c>
      <c r="C62" s="71">
        <v>150</v>
      </c>
      <c r="D62" s="73">
        <v>0.6</v>
      </c>
      <c r="E62" s="73">
        <v>0.6</v>
      </c>
      <c r="F62" s="73">
        <v>14.7</v>
      </c>
      <c r="G62" s="73">
        <v>70.5</v>
      </c>
      <c r="H62" s="73">
        <v>4.4999999999999998E-2</v>
      </c>
      <c r="I62" s="73">
        <v>15</v>
      </c>
      <c r="J62" s="73">
        <v>7.5</v>
      </c>
      <c r="K62" s="73">
        <v>0.3</v>
      </c>
      <c r="L62" s="73">
        <v>24</v>
      </c>
      <c r="M62" s="73">
        <v>16.5</v>
      </c>
      <c r="N62" s="73">
        <v>13.5</v>
      </c>
      <c r="O62" s="73">
        <v>3.3</v>
      </c>
    </row>
    <row r="63" spans="1:15" s="11" customFormat="1" ht="12.75" outlineLevel="1" x14ac:dyDescent="0.2">
      <c r="A63" s="71"/>
      <c r="B63" s="72" t="s">
        <v>102</v>
      </c>
      <c r="C63" s="71">
        <v>60</v>
      </c>
      <c r="D63" s="73">
        <v>4.5</v>
      </c>
      <c r="E63" s="73">
        <v>1.74</v>
      </c>
      <c r="F63" s="73">
        <v>30.84</v>
      </c>
      <c r="G63" s="73">
        <v>157.02000000000001</v>
      </c>
      <c r="H63" s="73">
        <v>6.6000000000000003E-2</v>
      </c>
      <c r="I63" s="73"/>
      <c r="J63" s="73"/>
      <c r="K63" s="73">
        <v>1.02</v>
      </c>
      <c r="L63" s="73">
        <v>11.4</v>
      </c>
      <c r="M63" s="73">
        <v>39</v>
      </c>
      <c r="N63" s="73">
        <v>7.8</v>
      </c>
      <c r="O63" s="73">
        <v>0.72</v>
      </c>
    </row>
    <row r="64" spans="1:15" s="11" customFormat="1" ht="12.75" outlineLevel="1" x14ac:dyDescent="0.2">
      <c r="A64" s="71" t="s">
        <v>25</v>
      </c>
      <c r="B64" s="72"/>
      <c r="C64" s="71">
        <f>SUM(C59:C63)</f>
        <v>580</v>
      </c>
      <c r="D64" s="73">
        <v>30.126000000000001</v>
      </c>
      <c r="E64" s="73">
        <v>17.23</v>
      </c>
      <c r="F64" s="73">
        <v>79.197999999999993</v>
      </c>
      <c r="G64" s="73">
        <v>602.19500000000005</v>
      </c>
      <c r="H64" s="73">
        <v>0.192</v>
      </c>
      <c r="I64" s="73">
        <v>15.885</v>
      </c>
      <c r="J64" s="73">
        <v>103.5</v>
      </c>
      <c r="K64" s="73">
        <v>1.667</v>
      </c>
      <c r="L64" s="73">
        <v>282.14999999999998</v>
      </c>
      <c r="M64" s="73">
        <v>382.58</v>
      </c>
      <c r="N64" s="73">
        <v>62.73</v>
      </c>
      <c r="O64" s="73">
        <v>5.8550000000000004</v>
      </c>
    </row>
    <row r="65" spans="1:15" s="12" customFormat="1" ht="13.5" x14ac:dyDescent="0.25">
      <c r="A65" s="71" t="s">
        <v>8</v>
      </c>
      <c r="B65" s="72"/>
      <c r="C65" s="71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</row>
    <row r="66" spans="1:15" s="10" customFormat="1" ht="13.5" outlineLevel="1" x14ac:dyDescent="0.2">
      <c r="A66" s="71" t="s">
        <v>126</v>
      </c>
      <c r="B66" s="72" t="s">
        <v>179</v>
      </c>
      <c r="C66" s="71">
        <v>100</v>
      </c>
      <c r="D66" s="73">
        <v>2.87</v>
      </c>
      <c r="E66" s="73">
        <v>6.375</v>
      </c>
      <c r="F66" s="73">
        <v>10.125</v>
      </c>
      <c r="G66" s="73">
        <v>109.80500000000001</v>
      </c>
      <c r="H66" s="73">
        <v>0.09</v>
      </c>
      <c r="I66" s="73">
        <v>11.5</v>
      </c>
      <c r="J66" s="73">
        <v>630</v>
      </c>
      <c r="K66" s="73">
        <v>2.4449999999999998</v>
      </c>
      <c r="L66" s="73">
        <v>21.204000000000001</v>
      </c>
      <c r="M66" s="73">
        <v>68.325000000000003</v>
      </c>
      <c r="N66" s="73">
        <v>25.116</v>
      </c>
      <c r="O66" s="73">
        <v>0.94399999999999995</v>
      </c>
    </row>
    <row r="67" spans="1:15" s="11" customFormat="1" ht="38.25" outlineLevel="1" x14ac:dyDescent="0.2">
      <c r="A67" s="71" t="s">
        <v>127</v>
      </c>
      <c r="B67" s="72" t="s">
        <v>259</v>
      </c>
      <c r="C67" s="71">
        <v>250</v>
      </c>
      <c r="D67" s="73">
        <v>3.0630000000000002</v>
      </c>
      <c r="E67" s="73">
        <v>5.3559999999999999</v>
      </c>
      <c r="F67" s="73">
        <v>11.763999999999999</v>
      </c>
      <c r="G67" s="73">
        <v>110.196</v>
      </c>
      <c r="H67" s="73">
        <v>6.2E-2</v>
      </c>
      <c r="I67" s="73">
        <v>21.07</v>
      </c>
      <c r="J67" s="73">
        <v>240.72</v>
      </c>
      <c r="K67" s="73">
        <v>1.7849999999999999</v>
      </c>
      <c r="L67" s="73">
        <v>47.064</v>
      </c>
      <c r="M67" s="73">
        <v>58.253999999999998</v>
      </c>
      <c r="N67" s="73">
        <v>26.472999999999999</v>
      </c>
      <c r="O67" s="73">
        <v>1.214</v>
      </c>
    </row>
    <row r="68" spans="1:15" s="11" customFormat="1" ht="12.75" outlineLevel="1" x14ac:dyDescent="0.2">
      <c r="A68" s="71"/>
      <c r="B68" s="72" t="s">
        <v>69</v>
      </c>
      <c r="C68" s="71">
        <v>80</v>
      </c>
      <c r="D68" s="73">
        <v>15.433999999999999</v>
      </c>
      <c r="E68" s="73">
        <v>11.968</v>
      </c>
      <c r="F68" s="73">
        <v>14.193</v>
      </c>
      <c r="G68" s="73">
        <v>226.839</v>
      </c>
      <c r="H68" s="73">
        <v>0.159</v>
      </c>
      <c r="I68" s="73">
        <v>10.73</v>
      </c>
      <c r="J68" s="73">
        <v>2562</v>
      </c>
      <c r="K68" s="73">
        <v>2.14</v>
      </c>
      <c r="L68" s="73">
        <v>14.8</v>
      </c>
      <c r="M68" s="73">
        <v>196.87</v>
      </c>
      <c r="N68" s="73">
        <v>23.11</v>
      </c>
      <c r="O68" s="73">
        <v>3.742</v>
      </c>
    </row>
    <row r="69" spans="1:15" s="11" customFormat="1" ht="12.75" outlineLevel="1" x14ac:dyDescent="0.2">
      <c r="A69" s="71" t="s">
        <v>128</v>
      </c>
      <c r="B69" s="72" t="s">
        <v>70</v>
      </c>
      <c r="C69" s="71">
        <v>30</v>
      </c>
      <c r="D69" s="73">
        <v>0.55500000000000005</v>
      </c>
      <c r="E69" s="73">
        <v>1.151</v>
      </c>
      <c r="F69" s="73">
        <v>2.238</v>
      </c>
      <c r="G69" s="73">
        <v>21.89</v>
      </c>
      <c r="H69" s="73">
        <v>2.3E-2</v>
      </c>
      <c r="I69" s="73">
        <v>1.38</v>
      </c>
      <c r="J69" s="73">
        <v>7.5</v>
      </c>
      <c r="K69" s="73">
        <v>8.3000000000000004E-2</v>
      </c>
      <c r="L69" s="73">
        <v>7.56</v>
      </c>
      <c r="M69" s="73">
        <v>8.3350000000000009</v>
      </c>
      <c r="N69" s="73">
        <v>2.4950000000000001</v>
      </c>
      <c r="O69" s="73">
        <v>0.108</v>
      </c>
    </row>
    <row r="70" spans="1:15" s="11" customFormat="1" ht="12.75" outlineLevel="1" x14ac:dyDescent="0.2">
      <c r="A70" s="71" t="s">
        <v>129</v>
      </c>
      <c r="B70" s="72" t="s">
        <v>71</v>
      </c>
      <c r="C70" s="71">
        <v>180</v>
      </c>
      <c r="D70" s="73">
        <v>2.8780000000000001</v>
      </c>
      <c r="E70" s="73">
        <v>9.423</v>
      </c>
      <c r="F70" s="73">
        <v>21.960999999999999</v>
      </c>
      <c r="G70" s="73">
        <v>185.249</v>
      </c>
      <c r="H70" s="73">
        <v>0.153</v>
      </c>
      <c r="I70" s="73">
        <v>21.95</v>
      </c>
      <c r="J70" s="73">
        <v>820</v>
      </c>
      <c r="K70" s="73">
        <v>4.3140000000000001</v>
      </c>
      <c r="L70" s="73">
        <v>29.100999999999999</v>
      </c>
      <c r="M70" s="73">
        <v>85.873999999999995</v>
      </c>
      <c r="N70" s="73">
        <v>39.433</v>
      </c>
      <c r="O70" s="73">
        <v>1.3080000000000001</v>
      </c>
    </row>
    <row r="71" spans="1:15" s="11" customFormat="1" ht="25.5" outlineLevel="1" x14ac:dyDescent="0.2">
      <c r="A71" s="71" t="s">
        <v>130</v>
      </c>
      <c r="B71" s="72" t="s">
        <v>72</v>
      </c>
      <c r="C71" s="71">
        <v>200</v>
      </c>
      <c r="D71" s="73">
        <v>0.2</v>
      </c>
      <c r="E71" s="73">
        <v>0.04</v>
      </c>
      <c r="F71" s="73">
        <v>12.28</v>
      </c>
      <c r="G71" s="73">
        <v>47.5</v>
      </c>
      <c r="H71" s="73">
        <v>6.0000000000000001E-3</v>
      </c>
      <c r="I71" s="73">
        <v>40</v>
      </c>
      <c r="J71" s="73"/>
      <c r="K71" s="73">
        <v>0.14399999999999999</v>
      </c>
      <c r="L71" s="73">
        <v>7.2</v>
      </c>
      <c r="M71" s="73">
        <v>6.6</v>
      </c>
      <c r="N71" s="73">
        <v>6.2</v>
      </c>
      <c r="O71" s="73">
        <v>0.28999999999999998</v>
      </c>
    </row>
    <row r="72" spans="1:15" s="11" customFormat="1" ht="12.75" outlineLevel="1" x14ac:dyDescent="0.2">
      <c r="A72" s="71"/>
      <c r="B72" s="72" t="s">
        <v>6</v>
      </c>
      <c r="C72" s="71">
        <v>40</v>
      </c>
      <c r="D72" s="73">
        <v>3.16</v>
      </c>
      <c r="E72" s="73">
        <v>0.4</v>
      </c>
      <c r="F72" s="73">
        <v>19.32</v>
      </c>
      <c r="G72" s="73">
        <v>94</v>
      </c>
      <c r="H72" s="73">
        <v>6.4000000000000001E-2</v>
      </c>
      <c r="I72" s="73"/>
      <c r="J72" s="73"/>
      <c r="K72" s="73">
        <v>0.52</v>
      </c>
      <c r="L72" s="73">
        <v>9.1999999999999993</v>
      </c>
      <c r="M72" s="73">
        <v>34.799999999999997</v>
      </c>
      <c r="N72" s="73">
        <v>13.2</v>
      </c>
      <c r="O72" s="73">
        <v>0.8</v>
      </c>
    </row>
    <row r="73" spans="1:15" s="11" customFormat="1" ht="12.75" outlineLevel="1" x14ac:dyDescent="0.2">
      <c r="A73" s="71"/>
      <c r="B73" s="72" t="s">
        <v>57</v>
      </c>
      <c r="C73" s="71">
        <v>50</v>
      </c>
      <c r="D73" s="73">
        <v>3.3</v>
      </c>
      <c r="E73" s="73">
        <v>0.6</v>
      </c>
      <c r="F73" s="73">
        <v>19.82</v>
      </c>
      <c r="G73" s="73">
        <v>99</v>
      </c>
      <c r="H73" s="73">
        <v>8.5000000000000006E-2</v>
      </c>
      <c r="I73" s="73"/>
      <c r="J73" s="73"/>
      <c r="K73" s="73">
        <v>0.5</v>
      </c>
      <c r="L73" s="73">
        <v>14.5</v>
      </c>
      <c r="M73" s="73">
        <v>75</v>
      </c>
      <c r="N73" s="73">
        <v>23.5</v>
      </c>
      <c r="O73" s="73">
        <v>1.95</v>
      </c>
    </row>
    <row r="74" spans="1:15" s="11" customFormat="1" ht="12.75" outlineLevel="1" x14ac:dyDescent="0.2">
      <c r="A74" s="71" t="s">
        <v>24</v>
      </c>
      <c r="B74" s="72"/>
      <c r="C74" s="71">
        <f>SUM(C66:C73)</f>
        <v>930</v>
      </c>
      <c r="D74" s="73">
        <f>SUM(D66:D73)</f>
        <v>31.459999999999997</v>
      </c>
      <c r="E74" s="73">
        <f t="shared" ref="E74:O74" si="4">SUM(E66:E73)</f>
        <v>35.312999999999995</v>
      </c>
      <c r="F74" s="73">
        <f t="shared" si="4"/>
        <v>111.70099999999999</v>
      </c>
      <c r="G74" s="73">
        <f t="shared" si="4"/>
        <v>894.47900000000004</v>
      </c>
      <c r="H74" s="73">
        <f t="shared" si="4"/>
        <v>0.6419999999999999</v>
      </c>
      <c r="I74" s="73">
        <f t="shared" si="4"/>
        <v>106.63</v>
      </c>
      <c r="J74" s="73">
        <f t="shared" si="4"/>
        <v>4260.22</v>
      </c>
      <c r="K74" s="73">
        <f t="shared" si="4"/>
        <v>11.930999999999999</v>
      </c>
      <c r="L74" s="73">
        <f t="shared" si="4"/>
        <v>150.62899999999999</v>
      </c>
      <c r="M74" s="73">
        <f t="shared" si="4"/>
        <v>534.05799999999999</v>
      </c>
      <c r="N74" s="73">
        <f t="shared" si="4"/>
        <v>159.52700000000002</v>
      </c>
      <c r="O74" s="73">
        <f t="shared" si="4"/>
        <v>10.356</v>
      </c>
    </row>
    <row r="75" spans="1:15" s="12" customFormat="1" ht="13.5" x14ac:dyDescent="0.25">
      <c r="A75" s="71" t="s">
        <v>9</v>
      </c>
      <c r="B75" s="72"/>
      <c r="C75" s="71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</row>
    <row r="76" spans="1:15" s="10" customFormat="1" ht="13.5" outlineLevel="1" x14ac:dyDescent="0.2">
      <c r="A76" s="71"/>
      <c r="B76" s="72" t="s">
        <v>110</v>
      </c>
      <c r="C76" s="71">
        <v>15</v>
      </c>
      <c r="D76" s="73">
        <v>1.125</v>
      </c>
      <c r="E76" s="73">
        <v>1.47</v>
      </c>
      <c r="F76" s="73">
        <v>11.16</v>
      </c>
      <c r="G76" s="73">
        <v>62.55</v>
      </c>
      <c r="H76" s="73">
        <v>1.2E-2</v>
      </c>
      <c r="I76" s="73"/>
      <c r="J76" s="73">
        <v>1.5</v>
      </c>
      <c r="K76" s="73"/>
      <c r="L76" s="73">
        <v>4.3499999999999996</v>
      </c>
      <c r="M76" s="73">
        <v>13.5</v>
      </c>
      <c r="N76" s="73">
        <v>3</v>
      </c>
      <c r="O76" s="73">
        <v>0.315</v>
      </c>
    </row>
    <row r="77" spans="1:15" s="11" customFormat="1" ht="12.75" outlineLevel="1" x14ac:dyDescent="0.2">
      <c r="A77" s="71"/>
      <c r="B77" s="72" t="s">
        <v>198</v>
      </c>
      <c r="C77" s="71">
        <v>200</v>
      </c>
      <c r="D77" s="73">
        <v>8.1999999999999993</v>
      </c>
      <c r="E77" s="73">
        <v>3</v>
      </c>
      <c r="F77" s="73">
        <v>11.8</v>
      </c>
      <c r="G77" s="73">
        <v>114</v>
      </c>
      <c r="H77" s="73"/>
      <c r="I77" s="73">
        <v>1.2</v>
      </c>
      <c r="J77" s="73">
        <v>20</v>
      </c>
      <c r="K77" s="73"/>
      <c r="L77" s="73">
        <v>248</v>
      </c>
      <c r="M77" s="73">
        <v>190</v>
      </c>
      <c r="N77" s="73">
        <v>30</v>
      </c>
      <c r="O77" s="73">
        <v>0.2</v>
      </c>
    </row>
    <row r="78" spans="1:15" s="11" customFormat="1" ht="12.75" outlineLevel="1" x14ac:dyDescent="0.2">
      <c r="A78" s="71"/>
      <c r="B78" s="72" t="s">
        <v>199</v>
      </c>
      <c r="C78" s="71">
        <v>235</v>
      </c>
      <c r="D78" s="73">
        <v>0.94</v>
      </c>
      <c r="E78" s="73">
        <v>0.94</v>
      </c>
      <c r="F78" s="73">
        <v>23.03</v>
      </c>
      <c r="G78" s="73">
        <v>110.45</v>
      </c>
      <c r="H78" s="73">
        <v>7.0999999999999994E-2</v>
      </c>
      <c r="I78" s="73">
        <v>23.5</v>
      </c>
      <c r="J78" s="73">
        <v>11.75</v>
      </c>
      <c r="K78" s="73">
        <v>0.47</v>
      </c>
      <c r="L78" s="73">
        <v>37.6</v>
      </c>
      <c r="M78" s="73">
        <v>25.85</v>
      </c>
      <c r="N78" s="73">
        <v>21.15</v>
      </c>
      <c r="O78" s="73">
        <v>5.17</v>
      </c>
    </row>
    <row r="79" spans="1:15" s="11" customFormat="1" ht="12.75" outlineLevel="1" x14ac:dyDescent="0.2">
      <c r="A79" s="71" t="s">
        <v>23</v>
      </c>
      <c r="B79" s="72"/>
      <c r="C79" s="71">
        <f>SUM(C76:C78)</f>
        <v>450</v>
      </c>
      <c r="D79" s="73">
        <v>10.265000000000001</v>
      </c>
      <c r="E79" s="73">
        <v>5.41</v>
      </c>
      <c r="F79" s="73">
        <v>45.99</v>
      </c>
      <c r="G79" s="73">
        <v>287</v>
      </c>
      <c r="H79" s="73">
        <v>8.3000000000000004E-2</v>
      </c>
      <c r="I79" s="73">
        <v>24.7</v>
      </c>
      <c r="J79" s="73">
        <v>33.25</v>
      </c>
      <c r="K79" s="73">
        <v>0.47</v>
      </c>
      <c r="L79" s="73">
        <v>289.95</v>
      </c>
      <c r="M79" s="73">
        <v>229.35</v>
      </c>
      <c r="N79" s="73">
        <v>54.15</v>
      </c>
      <c r="O79" s="73">
        <v>5.6849999999999996</v>
      </c>
    </row>
    <row r="80" spans="1:15" s="12" customFormat="1" ht="13.5" x14ac:dyDescent="0.25">
      <c r="A80" s="71" t="s">
        <v>41</v>
      </c>
      <c r="B80" s="72"/>
      <c r="C80" s="71"/>
      <c r="D80" s="73">
        <f>D79+D74+D64</f>
        <v>71.850999999999999</v>
      </c>
      <c r="E80" s="73">
        <f t="shared" ref="E80:O80" si="5">E79+E74+E64</f>
        <v>57.953000000000003</v>
      </c>
      <c r="F80" s="73">
        <f t="shared" si="5"/>
        <v>236.88900000000001</v>
      </c>
      <c r="G80" s="73">
        <f t="shared" si="5"/>
        <v>1783.674</v>
      </c>
      <c r="H80" s="73">
        <f t="shared" si="5"/>
        <v>0.91699999999999982</v>
      </c>
      <c r="I80" s="73">
        <f t="shared" si="5"/>
        <v>147.21499999999997</v>
      </c>
      <c r="J80" s="73">
        <f t="shared" si="5"/>
        <v>4396.97</v>
      </c>
      <c r="K80" s="73">
        <f t="shared" si="5"/>
        <v>14.068</v>
      </c>
      <c r="L80" s="73">
        <f t="shared" si="5"/>
        <v>722.72899999999993</v>
      </c>
      <c r="M80" s="73">
        <f t="shared" si="5"/>
        <v>1145.9880000000001</v>
      </c>
      <c r="N80" s="73">
        <f t="shared" si="5"/>
        <v>276.40700000000004</v>
      </c>
      <c r="O80" s="73">
        <f t="shared" si="5"/>
        <v>21.896000000000001</v>
      </c>
    </row>
    <row r="81" spans="1:15" s="13" customFormat="1" ht="12.75" x14ac:dyDescent="0.2">
      <c r="A81" s="71" t="s">
        <v>40</v>
      </c>
      <c r="B81" s="72"/>
      <c r="C81" s="71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</row>
    <row r="82" spans="1:15" s="9" customFormat="1" ht="25.5" outlineLevel="1" x14ac:dyDescent="0.2">
      <c r="A82" s="71" t="s">
        <v>48</v>
      </c>
      <c r="B82" s="72" t="s">
        <v>47</v>
      </c>
      <c r="C82" s="71" t="s">
        <v>0</v>
      </c>
      <c r="D82" s="73" t="s">
        <v>1</v>
      </c>
      <c r="E82" s="73"/>
      <c r="F82" s="73"/>
      <c r="G82" s="73" t="s">
        <v>46</v>
      </c>
      <c r="H82" s="73" t="s">
        <v>11</v>
      </c>
      <c r="I82" s="73"/>
      <c r="J82" s="73"/>
      <c r="K82" s="73"/>
      <c r="L82" s="73" t="s">
        <v>12</v>
      </c>
      <c r="M82" s="73"/>
      <c r="N82" s="73"/>
      <c r="O82" s="73"/>
    </row>
    <row r="83" spans="1:15" s="9" customFormat="1" ht="12.75" outlineLevel="1" x14ac:dyDescent="0.2">
      <c r="A83" s="71"/>
      <c r="B83" s="72"/>
      <c r="C83" s="71"/>
      <c r="D83" s="73" t="s">
        <v>2</v>
      </c>
      <c r="E83" s="73" t="s">
        <v>3</v>
      </c>
      <c r="F83" s="73" t="s">
        <v>4</v>
      </c>
      <c r="G83" s="73"/>
      <c r="H83" s="73" t="s">
        <v>13</v>
      </c>
      <c r="I83" s="73" t="s">
        <v>14</v>
      </c>
      <c r="J83" s="73" t="s">
        <v>15</v>
      </c>
      <c r="K83" s="73" t="s">
        <v>16</v>
      </c>
      <c r="L83" s="73" t="s">
        <v>17</v>
      </c>
      <c r="M83" s="73" t="s">
        <v>18</v>
      </c>
      <c r="N83" s="73" t="s">
        <v>19</v>
      </c>
      <c r="O83" s="73" t="s">
        <v>20</v>
      </c>
    </row>
    <row r="84" spans="1:15" s="9" customFormat="1" ht="12.75" outlineLevel="1" x14ac:dyDescent="0.2">
      <c r="A84" s="71" t="s">
        <v>26</v>
      </c>
      <c r="B84" s="72"/>
      <c r="C84" s="71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</row>
    <row r="85" spans="1:15" s="10" customFormat="1" ht="25.5" outlineLevel="1" x14ac:dyDescent="0.2">
      <c r="A85" s="71" t="s">
        <v>112</v>
      </c>
      <c r="B85" s="72" t="s">
        <v>73</v>
      </c>
      <c r="C85" s="71">
        <v>40</v>
      </c>
      <c r="D85" s="73">
        <v>0.44</v>
      </c>
      <c r="E85" s="73">
        <v>0.08</v>
      </c>
      <c r="F85" s="73">
        <v>1.52</v>
      </c>
      <c r="G85" s="73">
        <v>9.6</v>
      </c>
      <c r="H85" s="73">
        <v>2.4E-2</v>
      </c>
      <c r="I85" s="73">
        <v>10</v>
      </c>
      <c r="J85" s="73"/>
      <c r="K85" s="73">
        <v>0.28000000000000003</v>
      </c>
      <c r="L85" s="73">
        <v>5.6</v>
      </c>
      <c r="M85" s="73">
        <v>10.4</v>
      </c>
      <c r="N85" s="73">
        <v>8</v>
      </c>
      <c r="O85" s="73">
        <v>0.36</v>
      </c>
    </row>
    <row r="86" spans="1:15" s="11" customFormat="1" ht="25.5" outlineLevel="1" x14ac:dyDescent="0.2">
      <c r="A86" s="71" t="s">
        <v>132</v>
      </c>
      <c r="B86" s="72" t="s">
        <v>133</v>
      </c>
      <c r="C86" s="71">
        <v>80</v>
      </c>
      <c r="D86" s="73">
        <v>22.05</v>
      </c>
      <c r="E86" s="73">
        <v>6.2489999999999997</v>
      </c>
      <c r="F86" s="73"/>
      <c r="G86" s="73">
        <v>145.49100000000001</v>
      </c>
      <c r="H86" s="73">
        <v>9.5000000000000001E-2</v>
      </c>
      <c r="I86" s="73">
        <v>2.1</v>
      </c>
      <c r="J86" s="73">
        <v>42</v>
      </c>
      <c r="K86" s="73">
        <v>0.755</v>
      </c>
      <c r="L86" s="73">
        <v>18.38</v>
      </c>
      <c r="M86" s="73">
        <v>168.77</v>
      </c>
      <c r="N86" s="73">
        <v>20.170000000000002</v>
      </c>
      <c r="O86" s="73">
        <v>1.3939999999999999</v>
      </c>
    </row>
    <row r="87" spans="1:15" s="11" customFormat="1" ht="12.75" outlineLevel="1" x14ac:dyDescent="0.2">
      <c r="A87" s="71" t="s">
        <v>106</v>
      </c>
      <c r="B87" s="72" t="s">
        <v>64</v>
      </c>
      <c r="C87" s="71">
        <v>30</v>
      </c>
      <c r="D87" s="73">
        <v>0.42399999999999999</v>
      </c>
      <c r="E87" s="73">
        <v>1.226</v>
      </c>
      <c r="F87" s="73">
        <v>1.6859999999999999</v>
      </c>
      <c r="G87" s="73">
        <v>19.64</v>
      </c>
      <c r="H87" s="73">
        <v>1.7999999999999999E-2</v>
      </c>
      <c r="I87" s="73">
        <v>3.2000000000000001E-2</v>
      </c>
      <c r="J87" s="73">
        <v>8</v>
      </c>
      <c r="K87" s="73">
        <v>5.3999999999999999E-2</v>
      </c>
      <c r="L87" s="73">
        <v>7.4</v>
      </c>
      <c r="M87" s="73">
        <v>6.6</v>
      </c>
      <c r="N87" s="73">
        <v>1.04</v>
      </c>
      <c r="O87" s="73">
        <v>0.04</v>
      </c>
    </row>
    <row r="88" spans="1:15" s="11" customFormat="1" ht="12.75" outlineLevel="1" x14ac:dyDescent="0.2">
      <c r="A88" s="71" t="s">
        <v>134</v>
      </c>
      <c r="B88" s="72" t="s">
        <v>74</v>
      </c>
      <c r="C88" s="71">
        <v>180</v>
      </c>
      <c r="D88" s="73">
        <v>4.6529999999999996</v>
      </c>
      <c r="E88" s="73">
        <v>3.1509999999999998</v>
      </c>
      <c r="F88" s="73">
        <v>18.117000000000001</v>
      </c>
      <c r="G88" s="73">
        <v>122.55500000000001</v>
      </c>
      <c r="H88" s="73">
        <v>0.10100000000000001</v>
      </c>
      <c r="I88" s="73">
        <v>99.015000000000001</v>
      </c>
      <c r="J88" s="73">
        <v>91.6</v>
      </c>
      <c r="K88" s="73">
        <v>0.41699999999999998</v>
      </c>
      <c r="L88" s="73">
        <v>108.13800000000001</v>
      </c>
      <c r="M88" s="73">
        <v>81.263999999999996</v>
      </c>
      <c r="N88" s="73">
        <v>41.511000000000003</v>
      </c>
      <c r="O88" s="73">
        <v>1.639</v>
      </c>
    </row>
    <row r="89" spans="1:15" s="11" customFormat="1" ht="25.5" outlineLevel="1" x14ac:dyDescent="0.2">
      <c r="A89" s="71" t="s">
        <v>101</v>
      </c>
      <c r="B89" s="72" t="s">
        <v>29</v>
      </c>
      <c r="C89" s="71">
        <v>200</v>
      </c>
      <c r="D89" s="73">
        <v>3.9</v>
      </c>
      <c r="E89" s="73">
        <v>3</v>
      </c>
      <c r="F89" s="73">
        <v>15.28</v>
      </c>
      <c r="G89" s="73">
        <v>99.9</v>
      </c>
      <c r="H89" s="73">
        <v>2.3E-2</v>
      </c>
      <c r="I89" s="73">
        <v>0.78400000000000003</v>
      </c>
      <c r="J89" s="73">
        <v>10</v>
      </c>
      <c r="K89" s="73"/>
      <c r="L89" s="73">
        <v>124.76600000000001</v>
      </c>
      <c r="M89" s="73">
        <v>90</v>
      </c>
      <c r="N89" s="73">
        <v>14</v>
      </c>
      <c r="O89" s="73">
        <v>0.13400000000000001</v>
      </c>
    </row>
    <row r="90" spans="1:15" s="11" customFormat="1" ht="12.75" outlineLevel="1" x14ac:dyDescent="0.2">
      <c r="A90" s="71" t="s">
        <v>100</v>
      </c>
      <c r="B90" s="72" t="s">
        <v>62</v>
      </c>
      <c r="C90" s="71">
        <v>15</v>
      </c>
      <c r="D90" s="73">
        <v>3.9</v>
      </c>
      <c r="E90" s="73">
        <v>3.915</v>
      </c>
      <c r="F90" s="73"/>
      <c r="G90" s="73">
        <v>51.6</v>
      </c>
      <c r="H90" s="73">
        <v>5.0000000000000001E-3</v>
      </c>
      <c r="I90" s="73">
        <v>0.12</v>
      </c>
      <c r="J90" s="73">
        <v>34.5</v>
      </c>
      <c r="K90" s="73">
        <v>7.4999999999999997E-2</v>
      </c>
      <c r="L90" s="73">
        <v>150</v>
      </c>
      <c r="M90" s="73">
        <v>96</v>
      </c>
      <c r="N90" s="73">
        <v>6.75</v>
      </c>
      <c r="O90" s="73">
        <v>0.15</v>
      </c>
    </row>
    <row r="91" spans="1:15" s="11" customFormat="1" ht="12.75" outlineLevel="1" x14ac:dyDescent="0.2">
      <c r="A91" s="71"/>
      <c r="B91" s="72" t="s">
        <v>102</v>
      </c>
      <c r="C91" s="71">
        <v>60</v>
      </c>
      <c r="D91" s="73">
        <v>4.5</v>
      </c>
      <c r="E91" s="73">
        <v>1.74</v>
      </c>
      <c r="F91" s="73">
        <v>30.84</v>
      </c>
      <c r="G91" s="73">
        <v>157.02000000000001</v>
      </c>
      <c r="H91" s="73">
        <v>6.6000000000000003E-2</v>
      </c>
      <c r="I91" s="73"/>
      <c r="J91" s="73"/>
      <c r="K91" s="73">
        <v>1.02</v>
      </c>
      <c r="L91" s="73">
        <v>11.4</v>
      </c>
      <c r="M91" s="73">
        <v>39</v>
      </c>
      <c r="N91" s="73">
        <v>7.8</v>
      </c>
      <c r="O91" s="73">
        <v>0.72</v>
      </c>
    </row>
    <row r="92" spans="1:15" s="11" customFormat="1" ht="12.75" outlineLevel="1" x14ac:dyDescent="0.2">
      <c r="A92" s="71" t="s">
        <v>25</v>
      </c>
      <c r="B92" s="72"/>
      <c r="C92" s="71">
        <f>SUM(C85:C91)</f>
        <v>605</v>
      </c>
      <c r="D92" s="73">
        <v>39.866999999999997</v>
      </c>
      <c r="E92" s="73">
        <v>19.361000000000001</v>
      </c>
      <c r="F92" s="73">
        <v>67.442999999999998</v>
      </c>
      <c r="G92" s="73">
        <v>605.80600000000004</v>
      </c>
      <c r="H92" s="73">
        <v>0.33100000000000002</v>
      </c>
      <c r="I92" s="73">
        <v>112.051</v>
      </c>
      <c r="J92" s="73">
        <v>186.1</v>
      </c>
      <c r="K92" s="73">
        <v>2.601</v>
      </c>
      <c r="L92" s="73">
        <v>425.68299999999999</v>
      </c>
      <c r="M92" s="73">
        <v>492.03399999999999</v>
      </c>
      <c r="N92" s="73">
        <v>99.271000000000001</v>
      </c>
      <c r="O92" s="73">
        <v>4.4370000000000003</v>
      </c>
    </row>
    <row r="93" spans="1:15" s="12" customFormat="1" ht="13.5" x14ac:dyDescent="0.25">
      <c r="A93" s="71" t="s">
        <v>8</v>
      </c>
      <c r="B93" s="72"/>
      <c r="C93" s="71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5" s="10" customFormat="1" ht="25.5" outlineLevel="1" x14ac:dyDescent="0.2">
      <c r="A94" s="71" t="s">
        <v>135</v>
      </c>
      <c r="B94" s="72" t="s">
        <v>75</v>
      </c>
      <c r="C94" s="71">
        <v>100</v>
      </c>
      <c r="D94" s="73">
        <v>0.96899999999999997</v>
      </c>
      <c r="E94" s="73">
        <v>6.157</v>
      </c>
      <c r="F94" s="73">
        <v>10.170999999999999</v>
      </c>
      <c r="G94" s="73">
        <v>102.316</v>
      </c>
      <c r="H94" s="73">
        <v>4.7E-2</v>
      </c>
      <c r="I94" s="73">
        <v>7.15</v>
      </c>
      <c r="J94" s="73">
        <v>1261.25</v>
      </c>
      <c r="K94" s="73">
        <v>2.9420000000000002</v>
      </c>
      <c r="L94" s="73">
        <v>22.41</v>
      </c>
      <c r="M94" s="73">
        <v>38.619999999999997</v>
      </c>
      <c r="N94" s="73">
        <v>26.99</v>
      </c>
      <c r="O94" s="73">
        <v>1.06</v>
      </c>
    </row>
    <row r="95" spans="1:15" s="11" customFormat="1" ht="38.25" outlineLevel="1" x14ac:dyDescent="0.2">
      <c r="A95" s="71" t="s">
        <v>136</v>
      </c>
      <c r="B95" s="72" t="s">
        <v>137</v>
      </c>
      <c r="C95" s="71">
        <v>250</v>
      </c>
      <c r="D95" s="73">
        <v>4.008</v>
      </c>
      <c r="E95" s="73">
        <v>6.9859999999999998</v>
      </c>
      <c r="F95" s="73">
        <v>17.212</v>
      </c>
      <c r="G95" s="73">
        <v>148.33500000000001</v>
      </c>
      <c r="H95" s="73">
        <v>0.114</v>
      </c>
      <c r="I95" s="73">
        <v>16.75</v>
      </c>
      <c r="J95" s="73">
        <v>207.55</v>
      </c>
      <c r="K95" s="73">
        <v>2.3860000000000001</v>
      </c>
      <c r="L95" s="73">
        <v>19.760000000000002</v>
      </c>
      <c r="M95" s="73">
        <v>78.89</v>
      </c>
      <c r="N95" s="73">
        <v>27.91</v>
      </c>
      <c r="O95" s="73">
        <v>1.0900000000000001</v>
      </c>
    </row>
    <row r="96" spans="1:15" s="11" customFormat="1" ht="25.5" outlineLevel="1" x14ac:dyDescent="0.2">
      <c r="A96" s="71" t="s">
        <v>138</v>
      </c>
      <c r="B96" s="72" t="s">
        <v>139</v>
      </c>
      <c r="C96" s="71">
        <v>80</v>
      </c>
      <c r="D96" s="73">
        <v>11.038</v>
      </c>
      <c r="E96" s="73">
        <v>5.25</v>
      </c>
      <c r="F96" s="73">
        <v>13.17</v>
      </c>
      <c r="G96" s="73">
        <v>144.76400000000001</v>
      </c>
      <c r="H96" s="73">
        <v>0.10299999999999999</v>
      </c>
      <c r="I96" s="73">
        <v>0.39100000000000001</v>
      </c>
      <c r="J96" s="73">
        <v>7.4</v>
      </c>
      <c r="K96" s="73">
        <v>2.0939999999999999</v>
      </c>
      <c r="L96" s="73">
        <v>53.572000000000003</v>
      </c>
      <c r="M96" s="73">
        <v>168.58</v>
      </c>
      <c r="N96" s="73">
        <v>40.558</v>
      </c>
      <c r="O96" s="73">
        <v>1.0009999999999999</v>
      </c>
    </row>
    <row r="97" spans="1:15" s="11" customFormat="1" ht="12.75" outlineLevel="1" x14ac:dyDescent="0.2">
      <c r="A97" s="71" t="s">
        <v>106</v>
      </c>
      <c r="B97" s="72" t="s">
        <v>64</v>
      </c>
      <c r="C97" s="71">
        <v>30</v>
      </c>
      <c r="D97" s="73">
        <v>0.42399999999999999</v>
      </c>
      <c r="E97" s="73">
        <v>1.226</v>
      </c>
      <c r="F97" s="73">
        <v>1.6859999999999999</v>
      </c>
      <c r="G97" s="73">
        <v>19.64</v>
      </c>
      <c r="H97" s="73">
        <v>1.7999999999999999E-2</v>
      </c>
      <c r="I97" s="73">
        <v>3.2000000000000001E-2</v>
      </c>
      <c r="J97" s="73">
        <v>8</v>
      </c>
      <c r="K97" s="73">
        <v>5.3999999999999999E-2</v>
      </c>
      <c r="L97" s="73">
        <v>7.4</v>
      </c>
      <c r="M97" s="73">
        <v>6.6</v>
      </c>
      <c r="N97" s="73">
        <v>1.04</v>
      </c>
      <c r="O97" s="73">
        <v>0.04</v>
      </c>
    </row>
    <row r="98" spans="1:15" s="11" customFormat="1" ht="12.75" outlineLevel="1" x14ac:dyDescent="0.2">
      <c r="A98" s="71" t="s">
        <v>140</v>
      </c>
      <c r="B98" s="72" t="s">
        <v>53</v>
      </c>
      <c r="C98" s="71">
        <v>180</v>
      </c>
      <c r="D98" s="73">
        <v>3.952</v>
      </c>
      <c r="E98" s="73">
        <v>4.9450000000000003</v>
      </c>
      <c r="F98" s="73">
        <v>26.673999999999999</v>
      </c>
      <c r="G98" s="73">
        <v>167.51499999999999</v>
      </c>
      <c r="H98" s="73">
        <v>0.192</v>
      </c>
      <c r="I98" s="73">
        <v>31.167999999999999</v>
      </c>
      <c r="J98" s="73">
        <v>22.8</v>
      </c>
      <c r="K98" s="73">
        <v>0.20499999999999999</v>
      </c>
      <c r="L98" s="73">
        <v>53.98</v>
      </c>
      <c r="M98" s="73">
        <v>117.35</v>
      </c>
      <c r="N98" s="73">
        <v>39.79</v>
      </c>
      <c r="O98" s="73">
        <v>1.462</v>
      </c>
    </row>
    <row r="99" spans="1:15" s="11" customFormat="1" ht="12.75" outlineLevel="1" x14ac:dyDescent="0.2">
      <c r="A99" s="71" t="s">
        <v>120</v>
      </c>
      <c r="B99" s="72" t="s">
        <v>59</v>
      </c>
      <c r="C99" s="71">
        <v>200</v>
      </c>
      <c r="D99" s="73">
        <v>0.16</v>
      </c>
      <c r="E99" s="73">
        <v>0.16</v>
      </c>
      <c r="F99" s="73">
        <v>13.9</v>
      </c>
      <c r="G99" s="73">
        <v>58.7</v>
      </c>
      <c r="H99" s="73">
        <v>1.2E-2</v>
      </c>
      <c r="I99" s="73">
        <v>4</v>
      </c>
      <c r="J99" s="73">
        <v>2</v>
      </c>
      <c r="K99" s="73">
        <v>0.08</v>
      </c>
      <c r="L99" s="73">
        <v>6.4</v>
      </c>
      <c r="M99" s="73">
        <v>4.4000000000000004</v>
      </c>
      <c r="N99" s="73">
        <v>3.6</v>
      </c>
      <c r="O99" s="73">
        <v>0.91</v>
      </c>
    </row>
    <row r="100" spans="1:15" s="11" customFormat="1" ht="12.75" outlineLevel="1" x14ac:dyDescent="0.2">
      <c r="A100" s="71"/>
      <c r="B100" s="72" t="s">
        <v>6</v>
      </c>
      <c r="C100" s="71">
        <v>40</v>
      </c>
      <c r="D100" s="73">
        <v>3.16</v>
      </c>
      <c r="E100" s="73">
        <v>0.4</v>
      </c>
      <c r="F100" s="73">
        <v>19.32</v>
      </c>
      <c r="G100" s="73">
        <v>94</v>
      </c>
      <c r="H100" s="73">
        <v>6.4000000000000001E-2</v>
      </c>
      <c r="I100" s="73"/>
      <c r="J100" s="73"/>
      <c r="K100" s="73">
        <v>0.52</v>
      </c>
      <c r="L100" s="73">
        <v>9.1999999999999993</v>
      </c>
      <c r="M100" s="73">
        <v>34.799999999999997</v>
      </c>
      <c r="N100" s="73">
        <v>13.2</v>
      </c>
      <c r="O100" s="73">
        <v>0.8</v>
      </c>
    </row>
    <row r="101" spans="1:15" s="11" customFormat="1" ht="12.75" outlineLevel="1" x14ac:dyDescent="0.2">
      <c r="A101" s="71"/>
      <c r="B101" s="72" t="s">
        <v>57</v>
      </c>
      <c r="C101" s="71">
        <v>50</v>
      </c>
      <c r="D101" s="73">
        <v>3.3</v>
      </c>
      <c r="E101" s="73">
        <v>0.6</v>
      </c>
      <c r="F101" s="73">
        <v>19.82</v>
      </c>
      <c r="G101" s="73">
        <v>99</v>
      </c>
      <c r="H101" s="73">
        <v>8.5000000000000006E-2</v>
      </c>
      <c r="I101" s="73"/>
      <c r="J101" s="73"/>
      <c r="K101" s="73">
        <v>0.5</v>
      </c>
      <c r="L101" s="73">
        <v>14.5</v>
      </c>
      <c r="M101" s="73">
        <v>75</v>
      </c>
      <c r="N101" s="73">
        <v>23.5</v>
      </c>
      <c r="O101" s="73">
        <v>1.95</v>
      </c>
    </row>
    <row r="102" spans="1:15" s="11" customFormat="1" ht="12.75" outlineLevel="1" x14ac:dyDescent="0.2">
      <c r="A102" s="71" t="s">
        <v>24</v>
      </c>
      <c r="B102" s="72"/>
      <c r="C102" s="71">
        <f>SUM(C94:C101)</f>
        <v>930</v>
      </c>
      <c r="D102" s="73">
        <f>SUM(D94:D101)</f>
        <v>27.010999999999999</v>
      </c>
      <c r="E102" s="73">
        <f t="shared" ref="E102:O102" si="6">SUM(E94:E101)</f>
        <v>25.724</v>
      </c>
      <c r="F102" s="73">
        <f t="shared" si="6"/>
        <v>121.953</v>
      </c>
      <c r="G102" s="73">
        <f t="shared" si="6"/>
        <v>834.27</v>
      </c>
      <c r="H102" s="73">
        <f t="shared" si="6"/>
        <v>0.63500000000000001</v>
      </c>
      <c r="I102" s="73">
        <f t="shared" si="6"/>
        <v>59.491</v>
      </c>
      <c r="J102" s="73">
        <f t="shared" si="6"/>
        <v>1509</v>
      </c>
      <c r="K102" s="73">
        <f t="shared" si="6"/>
        <v>8.7810000000000006</v>
      </c>
      <c r="L102" s="73">
        <f t="shared" si="6"/>
        <v>187.22200000000001</v>
      </c>
      <c r="M102" s="73">
        <f t="shared" si="6"/>
        <v>524.24</v>
      </c>
      <c r="N102" s="73">
        <f t="shared" si="6"/>
        <v>176.58799999999999</v>
      </c>
      <c r="O102" s="73">
        <f t="shared" si="6"/>
        <v>8.3130000000000006</v>
      </c>
    </row>
    <row r="103" spans="1:15" s="12" customFormat="1" ht="13.5" x14ac:dyDescent="0.25">
      <c r="A103" s="71" t="s">
        <v>9</v>
      </c>
      <c r="B103" s="72"/>
      <c r="C103" s="71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</row>
    <row r="104" spans="1:15" s="10" customFormat="1" ht="13.5" outlineLevel="1" x14ac:dyDescent="0.2">
      <c r="A104" s="71"/>
      <c r="B104" s="72" t="s">
        <v>110</v>
      </c>
      <c r="C104" s="71">
        <v>15</v>
      </c>
      <c r="D104" s="73">
        <v>1.125</v>
      </c>
      <c r="E104" s="73">
        <v>1.47</v>
      </c>
      <c r="F104" s="73">
        <v>11.16</v>
      </c>
      <c r="G104" s="73">
        <v>62.55</v>
      </c>
      <c r="H104" s="73">
        <v>1.2E-2</v>
      </c>
      <c r="I104" s="73"/>
      <c r="J104" s="73">
        <v>1.5</v>
      </c>
      <c r="K104" s="73"/>
      <c r="L104" s="73">
        <v>4.3499999999999996</v>
      </c>
      <c r="M104" s="73">
        <v>13.5</v>
      </c>
      <c r="N104" s="73">
        <v>3</v>
      </c>
      <c r="O104" s="73">
        <v>0.315</v>
      </c>
    </row>
    <row r="105" spans="1:15" s="11" customFormat="1" ht="12.75" outlineLevel="1" x14ac:dyDescent="0.2">
      <c r="A105" s="71"/>
      <c r="B105" s="72" t="s">
        <v>198</v>
      </c>
      <c r="C105" s="71">
        <v>200</v>
      </c>
      <c r="D105" s="73">
        <v>8.1999999999999993</v>
      </c>
      <c r="E105" s="73">
        <v>3</v>
      </c>
      <c r="F105" s="73">
        <v>11.8</v>
      </c>
      <c r="G105" s="73">
        <v>114</v>
      </c>
      <c r="H105" s="73"/>
      <c r="I105" s="73">
        <v>1.2</v>
      </c>
      <c r="J105" s="73">
        <v>20</v>
      </c>
      <c r="K105" s="73"/>
      <c r="L105" s="73">
        <v>248</v>
      </c>
      <c r="M105" s="73">
        <v>190</v>
      </c>
      <c r="N105" s="73">
        <v>30</v>
      </c>
      <c r="O105" s="73">
        <v>0.2</v>
      </c>
    </row>
    <row r="106" spans="1:15" s="11" customFormat="1" ht="12.75" outlineLevel="1" x14ac:dyDescent="0.2">
      <c r="A106" s="71"/>
      <c r="B106" s="72" t="s">
        <v>122</v>
      </c>
      <c r="C106" s="71">
        <v>235</v>
      </c>
      <c r="D106" s="73">
        <v>1.88</v>
      </c>
      <c r="E106" s="73">
        <v>0.47</v>
      </c>
      <c r="F106" s="73">
        <v>17.625</v>
      </c>
      <c r="G106" s="73">
        <v>89.3</v>
      </c>
      <c r="H106" s="73">
        <v>0.14099999999999999</v>
      </c>
      <c r="I106" s="73">
        <v>89.3</v>
      </c>
      <c r="J106" s="73"/>
      <c r="K106" s="73">
        <v>0.47</v>
      </c>
      <c r="L106" s="73">
        <v>82.25</v>
      </c>
      <c r="M106" s="73">
        <v>39.950000000000003</v>
      </c>
      <c r="N106" s="73">
        <v>25.85</v>
      </c>
      <c r="O106" s="73">
        <v>0.23499999999999999</v>
      </c>
    </row>
    <row r="107" spans="1:15" s="11" customFormat="1" ht="12.75" outlineLevel="1" x14ac:dyDescent="0.2">
      <c r="A107" s="71" t="s">
        <v>23</v>
      </c>
      <c r="B107" s="72"/>
      <c r="C107" s="71">
        <f>SUM(C104:C106)</f>
        <v>450</v>
      </c>
      <c r="D107" s="73">
        <v>11.205</v>
      </c>
      <c r="E107" s="73">
        <v>4.9400000000000004</v>
      </c>
      <c r="F107" s="73">
        <v>40.585000000000001</v>
      </c>
      <c r="G107" s="73">
        <v>265.85000000000002</v>
      </c>
      <c r="H107" s="73">
        <v>0.153</v>
      </c>
      <c r="I107" s="73">
        <v>90.5</v>
      </c>
      <c r="J107" s="73">
        <v>21.5</v>
      </c>
      <c r="K107" s="73">
        <v>0.47</v>
      </c>
      <c r="L107" s="73">
        <v>334.6</v>
      </c>
      <c r="M107" s="73">
        <v>243.45</v>
      </c>
      <c r="N107" s="73">
        <v>58.85</v>
      </c>
      <c r="O107" s="73">
        <v>0.75</v>
      </c>
    </row>
    <row r="108" spans="1:15" s="12" customFormat="1" ht="13.5" x14ac:dyDescent="0.25">
      <c r="A108" s="71" t="s">
        <v>39</v>
      </c>
      <c r="B108" s="72"/>
      <c r="C108" s="71"/>
      <c r="D108" s="73">
        <f>D107+D102+D92</f>
        <v>78.082999999999998</v>
      </c>
      <c r="E108" s="73">
        <f t="shared" ref="E108:O108" si="7">E107+E102+E92</f>
        <v>50.025000000000006</v>
      </c>
      <c r="F108" s="73">
        <f t="shared" si="7"/>
        <v>229.98099999999999</v>
      </c>
      <c r="G108" s="73">
        <f t="shared" si="7"/>
        <v>1705.9259999999999</v>
      </c>
      <c r="H108" s="73">
        <f t="shared" si="7"/>
        <v>1.119</v>
      </c>
      <c r="I108" s="73">
        <f t="shared" si="7"/>
        <v>262.04199999999997</v>
      </c>
      <c r="J108" s="73">
        <f t="shared" si="7"/>
        <v>1716.6</v>
      </c>
      <c r="K108" s="73">
        <f t="shared" si="7"/>
        <v>11.852</v>
      </c>
      <c r="L108" s="73">
        <f t="shared" si="7"/>
        <v>947.505</v>
      </c>
      <c r="M108" s="73">
        <f t="shared" si="7"/>
        <v>1259.7240000000002</v>
      </c>
      <c r="N108" s="73">
        <f t="shared" si="7"/>
        <v>334.709</v>
      </c>
      <c r="O108" s="73">
        <f t="shared" si="7"/>
        <v>13.5</v>
      </c>
    </row>
    <row r="109" spans="1:15" s="13" customFormat="1" ht="12.75" x14ac:dyDescent="0.2">
      <c r="A109" s="71" t="s">
        <v>38</v>
      </c>
      <c r="B109" s="72"/>
      <c r="C109" s="71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</row>
    <row r="110" spans="1:15" s="9" customFormat="1" ht="25.5" outlineLevel="1" x14ac:dyDescent="0.2">
      <c r="A110" s="71" t="s">
        <v>48</v>
      </c>
      <c r="B110" s="72" t="s">
        <v>47</v>
      </c>
      <c r="C110" s="71" t="s">
        <v>0</v>
      </c>
      <c r="D110" s="73" t="s">
        <v>1</v>
      </c>
      <c r="E110" s="73"/>
      <c r="F110" s="73"/>
      <c r="G110" s="73" t="s">
        <v>46</v>
      </c>
      <c r="H110" s="73" t="s">
        <v>11</v>
      </c>
      <c r="I110" s="73"/>
      <c r="J110" s="73"/>
      <c r="K110" s="73"/>
      <c r="L110" s="73" t="s">
        <v>12</v>
      </c>
      <c r="M110" s="73"/>
      <c r="N110" s="73"/>
      <c r="O110" s="73"/>
    </row>
    <row r="111" spans="1:15" s="9" customFormat="1" ht="12.75" outlineLevel="1" x14ac:dyDescent="0.2">
      <c r="A111" s="71"/>
      <c r="B111" s="72"/>
      <c r="C111" s="71"/>
      <c r="D111" s="73" t="s">
        <v>2</v>
      </c>
      <c r="E111" s="73" t="s">
        <v>3</v>
      </c>
      <c r="F111" s="73" t="s">
        <v>4</v>
      </c>
      <c r="G111" s="73"/>
      <c r="H111" s="73" t="s">
        <v>13</v>
      </c>
      <c r="I111" s="73" t="s">
        <v>14</v>
      </c>
      <c r="J111" s="73" t="s">
        <v>15</v>
      </c>
      <c r="K111" s="73" t="s">
        <v>16</v>
      </c>
      <c r="L111" s="73" t="s">
        <v>17</v>
      </c>
      <c r="M111" s="73" t="s">
        <v>18</v>
      </c>
      <c r="N111" s="73" t="s">
        <v>19</v>
      </c>
      <c r="O111" s="73" t="s">
        <v>20</v>
      </c>
    </row>
    <row r="112" spans="1:15" s="9" customFormat="1" ht="12.75" outlineLevel="1" x14ac:dyDescent="0.2">
      <c r="A112" s="71" t="s">
        <v>26</v>
      </c>
      <c r="B112" s="72"/>
      <c r="C112" s="71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</row>
    <row r="113" spans="1:15" s="10" customFormat="1" ht="13.5" outlineLevel="1" x14ac:dyDescent="0.2">
      <c r="A113" s="71" t="s">
        <v>141</v>
      </c>
      <c r="B113" s="72" t="s">
        <v>76</v>
      </c>
      <c r="C113" s="71">
        <v>40</v>
      </c>
      <c r="D113" s="73">
        <v>1.24</v>
      </c>
      <c r="E113" s="73">
        <v>0.08</v>
      </c>
      <c r="F113" s="73">
        <v>2.6</v>
      </c>
      <c r="G113" s="73">
        <v>16</v>
      </c>
      <c r="H113" s="73">
        <v>4.3999999999999997E-2</v>
      </c>
      <c r="I113" s="73">
        <v>4</v>
      </c>
      <c r="J113" s="73">
        <v>20</v>
      </c>
      <c r="K113" s="73">
        <v>0.08</v>
      </c>
      <c r="L113" s="73">
        <v>8</v>
      </c>
      <c r="M113" s="73">
        <v>24.8</v>
      </c>
      <c r="N113" s="73">
        <v>8.4</v>
      </c>
      <c r="O113" s="73">
        <v>0.28000000000000003</v>
      </c>
    </row>
    <row r="114" spans="1:15" s="11" customFormat="1" ht="12.75" outlineLevel="1" x14ac:dyDescent="0.2">
      <c r="A114" s="71" t="s">
        <v>142</v>
      </c>
      <c r="B114" s="72" t="s">
        <v>58</v>
      </c>
      <c r="C114" s="71">
        <v>170</v>
      </c>
      <c r="D114" s="73">
        <v>17.704000000000001</v>
      </c>
      <c r="E114" s="73">
        <v>20.995000000000001</v>
      </c>
      <c r="F114" s="73">
        <v>3.2909999999999999</v>
      </c>
      <c r="G114" s="73">
        <v>273.14299999999997</v>
      </c>
      <c r="H114" s="73">
        <v>0.1</v>
      </c>
      <c r="I114" s="73">
        <v>0.28799999999999998</v>
      </c>
      <c r="J114" s="73">
        <v>352.8</v>
      </c>
      <c r="K114" s="73">
        <v>0.83799999999999997</v>
      </c>
      <c r="L114" s="73">
        <v>130.755</v>
      </c>
      <c r="M114" s="73">
        <v>291.279</v>
      </c>
      <c r="N114" s="73">
        <v>22.143999999999998</v>
      </c>
      <c r="O114" s="73">
        <v>3.27</v>
      </c>
    </row>
    <row r="115" spans="1:15" s="11" customFormat="1" ht="12.75" outlineLevel="1" x14ac:dyDescent="0.2">
      <c r="A115" s="71" t="s">
        <v>143</v>
      </c>
      <c r="B115" s="72" t="s">
        <v>167</v>
      </c>
      <c r="C115" s="71">
        <v>207</v>
      </c>
      <c r="D115" s="73">
        <v>6.3E-2</v>
      </c>
      <c r="E115" s="73">
        <v>7.0000000000000001E-3</v>
      </c>
      <c r="F115" s="73">
        <v>10.193</v>
      </c>
      <c r="G115" s="73">
        <v>42.292000000000002</v>
      </c>
      <c r="H115" s="73">
        <v>4.0000000000000001E-3</v>
      </c>
      <c r="I115" s="73">
        <v>2.9</v>
      </c>
      <c r="J115" s="73"/>
      <c r="K115" s="73">
        <v>1.4E-2</v>
      </c>
      <c r="L115" s="73">
        <v>7.75</v>
      </c>
      <c r="M115" s="73">
        <v>9.7799999999999994</v>
      </c>
      <c r="N115" s="73">
        <v>5.24</v>
      </c>
      <c r="O115" s="73">
        <v>0.89200000000000002</v>
      </c>
    </row>
    <row r="116" spans="1:15" s="11" customFormat="1" ht="12.75" outlineLevel="1" x14ac:dyDescent="0.2">
      <c r="A116" s="71"/>
      <c r="B116" s="72" t="s">
        <v>102</v>
      </c>
      <c r="C116" s="71">
        <v>60</v>
      </c>
      <c r="D116" s="73">
        <v>4.5</v>
      </c>
      <c r="E116" s="73">
        <v>1.74</v>
      </c>
      <c r="F116" s="73">
        <v>30.84</v>
      </c>
      <c r="G116" s="73">
        <v>157.02000000000001</v>
      </c>
      <c r="H116" s="73">
        <v>6.6000000000000003E-2</v>
      </c>
      <c r="I116" s="73"/>
      <c r="J116" s="73"/>
      <c r="K116" s="73">
        <v>1.02</v>
      </c>
      <c r="L116" s="73">
        <v>11.4</v>
      </c>
      <c r="M116" s="73">
        <v>39</v>
      </c>
      <c r="N116" s="73">
        <v>7.8</v>
      </c>
      <c r="O116" s="73">
        <v>0.72</v>
      </c>
    </row>
    <row r="117" spans="1:15" s="11" customFormat="1" ht="12.75" outlineLevel="1" x14ac:dyDescent="0.2">
      <c r="A117" s="71"/>
      <c r="B117" s="72" t="s">
        <v>144</v>
      </c>
      <c r="C117" s="71">
        <v>150</v>
      </c>
      <c r="D117" s="73">
        <v>1.35</v>
      </c>
      <c r="E117" s="73">
        <v>0.3</v>
      </c>
      <c r="F117" s="73">
        <v>12.15</v>
      </c>
      <c r="G117" s="73">
        <v>64.5</v>
      </c>
      <c r="H117" s="73">
        <v>0.06</v>
      </c>
      <c r="I117" s="73">
        <v>90</v>
      </c>
      <c r="J117" s="73"/>
      <c r="K117" s="73">
        <v>0.3</v>
      </c>
      <c r="L117" s="73">
        <v>51</v>
      </c>
      <c r="M117" s="73">
        <v>34.5</v>
      </c>
      <c r="N117" s="73">
        <v>19.5</v>
      </c>
      <c r="O117" s="73">
        <v>0.45</v>
      </c>
    </row>
    <row r="118" spans="1:15" s="11" customFormat="1" ht="12.75" outlineLevel="1" x14ac:dyDescent="0.2">
      <c r="A118" s="71" t="s">
        <v>25</v>
      </c>
      <c r="B118" s="72"/>
      <c r="C118" s="71">
        <f>SUM(C113:C117)</f>
        <v>627</v>
      </c>
      <c r="D118" s="73">
        <v>24.856999999999999</v>
      </c>
      <c r="E118" s="73">
        <v>23.122</v>
      </c>
      <c r="F118" s="73">
        <v>59.073999999999998</v>
      </c>
      <c r="G118" s="73">
        <v>552.95500000000004</v>
      </c>
      <c r="H118" s="73">
        <v>0.27300000000000002</v>
      </c>
      <c r="I118" s="73">
        <v>97.188000000000002</v>
      </c>
      <c r="J118" s="73">
        <v>372.8</v>
      </c>
      <c r="K118" s="73">
        <v>2.2519999999999998</v>
      </c>
      <c r="L118" s="73">
        <v>208.905</v>
      </c>
      <c r="M118" s="73">
        <v>399.35899999999998</v>
      </c>
      <c r="N118" s="73">
        <v>63.084000000000003</v>
      </c>
      <c r="O118" s="73">
        <v>5.6120000000000001</v>
      </c>
    </row>
    <row r="119" spans="1:15" s="12" customFormat="1" ht="13.5" x14ac:dyDescent="0.25">
      <c r="A119" s="71" t="s">
        <v>8</v>
      </c>
      <c r="B119" s="72"/>
      <c r="C119" s="71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</row>
    <row r="120" spans="1:15" s="10" customFormat="1" ht="13.5" outlineLevel="1" x14ac:dyDescent="0.2">
      <c r="A120" s="71" t="s">
        <v>145</v>
      </c>
      <c r="B120" s="72" t="s">
        <v>63</v>
      </c>
      <c r="C120" s="71">
        <v>100</v>
      </c>
      <c r="D120" s="73">
        <v>1.272</v>
      </c>
      <c r="E120" s="73">
        <v>7.1550000000000002</v>
      </c>
      <c r="F120" s="73">
        <v>6.758</v>
      </c>
      <c r="G120" s="73">
        <v>97.537000000000006</v>
      </c>
      <c r="H120" s="73">
        <v>4.5999999999999999E-2</v>
      </c>
      <c r="I120" s="73">
        <v>12.6</v>
      </c>
      <c r="J120" s="73">
        <v>241.6</v>
      </c>
      <c r="K120" s="73">
        <v>3.1970000000000001</v>
      </c>
      <c r="L120" s="73">
        <v>33.35</v>
      </c>
      <c r="M120" s="73">
        <v>37.53</v>
      </c>
      <c r="N120" s="73">
        <v>20.100000000000001</v>
      </c>
      <c r="O120" s="73">
        <v>0.83399999999999996</v>
      </c>
    </row>
    <row r="121" spans="1:15" s="11" customFormat="1" ht="25.5" outlineLevel="1" x14ac:dyDescent="0.2">
      <c r="A121" s="71" t="s">
        <v>146</v>
      </c>
      <c r="B121" s="72" t="s">
        <v>260</v>
      </c>
      <c r="C121" s="71">
        <v>250</v>
      </c>
      <c r="D121" s="73">
        <v>2.89</v>
      </c>
      <c r="E121" s="73">
        <v>6.7759999999999998</v>
      </c>
      <c r="F121" s="73">
        <v>11.192</v>
      </c>
      <c r="G121" s="73">
        <v>117.846</v>
      </c>
      <c r="H121" s="73">
        <v>8.7999999999999995E-2</v>
      </c>
      <c r="I121" s="73">
        <v>20.539000000000001</v>
      </c>
      <c r="J121" s="73">
        <v>233.32</v>
      </c>
      <c r="K121" s="73">
        <v>2.3860000000000001</v>
      </c>
      <c r="L121" s="73">
        <v>41.287999999999997</v>
      </c>
      <c r="M121" s="73">
        <v>64.227000000000004</v>
      </c>
      <c r="N121" s="73">
        <v>22.783999999999999</v>
      </c>
      <c r="O121" s="73">
        <v>0.90700000000000003</v>
      </c>
    </row>
    <row r="122" spans="1:15" s="11" customFormat="1" ht="25.5" outlineLevel="1" x14ac:dyDescent="0.2">
      <c r="A122" s="71" t="s">
        <v>147</v>
      </c>
      <c r="B122" s="72" t="s">
        <v>148</v>
      </c>
      <c r="C122" s="71">
        <v>80</v>
      </c>
      <c r="D122" s="73">
        <v>13.259</v>
      </c>
      <c r="E122" s="73">
        <v>11.776999999999999</v>
      </c>
      <c r="F122" s="73">
        <v>13.512</v>
      </c>
      <c r="G122" s="73">
        <v>213.68199999999999</v>
      </c>
      <c r="H122" s="73">
        <v>9.9000000000000005E-2</v>
      </c>
      <c r="I122" s="73">
        <v>1.18</v>
      </c>
      <c r="J122" s="73">
        <v>41.3</v>
      </c>
      <c r="K122" s="73">
        <v>1.429</v>
      </c>
      <c r="L122" s="73">
        <v>17.524000000000001</v>
      </c>
      <c r="M122" s="73">
        <v>119.62</v>
      </c>
      <c r="N122" s="73">
        <v>20.706</v>
      </c>
      <c r="O122" s="73">
        <v>1.577</v>
      </c>
    </row>
    <row r="123" spans="1:15" s="11" customFormat="1" ht="12.75" outlineLevel="1" x14ac:dyDescent="0.2">
      <c r="A123" s="71" t="s">
        <v>128</v>
      </c>
      <c r="B123" s="72" t="s">
        <v>70</v>
      </c>
      <c r="C123" s="71">
        <v>30</v>
      </c>
      <c r="D123" s="73">
        <v>0.55500000000000005</v>
      </c>
      <c r="E123" s="73">
        <v>1.151</v>
      </c>
      <c r="F123" s="73">
        <v>2.238</v>
      </c>
      <c r="G123" s="73">
        <v>21.89</v>
      </c>
      <c r="H123" s="73">
        <v>2.3E-2</v>
      </c>
      <c r="I123" s="73">
        <v>1.38</v>
      </c>
      <c r="J123" s="73">
        <v>7.5</v>
      </c>
      <c r="K123" s="73">
        <v>8.3000000000000004E-2</v>
      </c>
      <c r="L123" s="73">
        <v>7.56</v>
      </c>
      <c r="M123" s="73">
        <v>8.3350000000000009</v>
      </c>
      <c r="N123" s="73">
        <v>2.4950000000000001</v>
      </c>
      <c r="O123" s="73">
        <v>0.108</v>
      </c>
    </row>
    <row r="124" spans="1:15" s="11" customFormat="1" ht="12.75" outlineLevel="1" x14ac:dyDescent="0.2">
      <c r="A124" s="71" t="s">
        <v>114</v>
      </c>
      <c r="B124" s="72" t="s">
        <v>60</v>
      </c>
      <c r="C124" s="71">
        <v>180</v>
      </c>
      <c r="D124" s="73">
        <v>4.5819999999999999</v>
      </c>
      <c r="E124" s="73">
        <v>3.55</v>
      </c>
      <c r="F124" s="73">
        <v>48.152000000000001</v>
      </c>
      <c r="G124" s="73">
        <v>242.886</v>
      </c>
      <c r="H124" s="73">
        <v>5.1999999999999998E-2</v>
      </c>
      <c r="I124" s="73"/>
      <c r="J124" s="73">
        <v>16</v>
      </c>
      <c r="K124" s="73">
        <v>0.3</v>
      </c>
      <c r="L124" s="73">
        <v>6.8220000000000001</v>
      </c>
      <c r="M124" s="73">
        <v>98.834999999999994</v>
      </c>
      <c r="N124" s="73">
        <v>32.54</v>
      </c>
      <c r="O124" s="73">
        <v>0.66300000000000003</v>
      </c>
    </row>
    <row r="125" spans="1:15" s="11" customFormat="1" ht="25.5" outlineLevel="1" x14ac:dyDescent="0.2">
      <c r="A125" s="71" t="s">
        <v>108</v>
      </c>
      <c r="B125" s="72" t="s">
        <v>109</v>
      </c>
      <c r="C125" s="71">
        <v>200</v>
      </c>
      <c r="D125" s="73">
        <v>0.78</v>
      </c>
      <c r="E125" s="73">
        <v>0.06</v>
      </c>
      <c r="F125" s="73">
        <v>20.12</v>
      </c>
      <c r="G125" s="73">
        <v>85.3</v>
      </c>
      <c r="H125" s="73">
        <v>0.02</v>
      </c>
      <c r="I125" s="73">
        <v>0.8</v>
      </c>
      <c r="J125" s="73"/>
      <c r="K125" s="73">
        <v>1.1000000000000001</v>
      </c>
      <c r="L125" s="73">
        <v>32</v>
      </c>
      <c r="M125" s="73">
        <v>29.2</v>
      </c>
      <c r="N125" s="73">
        <v>21</v>
      </c>
      <c r="O125" s="73">
        <v>0.67</v>
      </c>
    </row>
    <row r="126" spans="1:15" s="11" customFormat="1" ht="12.75" outlineLevel="1" x14ac:dyDescent="0.2">
      <c r="A126" s="71"/>
      <c r="B126" s="72" t="s">
        <v>6</v>
      </c>
      <c r="C126" s="71">
        <v>40</v>
      </c>
      <c r="D126" s="73">
        <v>3.16</v>
      </c>
      <c r="E126" s="73">
        <v>0.4</v>
      </c>
      <c r="F126" s="73">
        <v>19.32</v>
      </c>
      <c r="G126" s="73">
        <v>94</v>
      </c>
      <c r="H126" s="73">
        <v>6.4000000000000001E-2</v>
      </c>
      <c r="I126" s="73"/>
      <c r="J126" s="73"/>
      <c r="K126" s="73">
        <v>0.52</v>
      </c>
      <c r="L126" s="73">
        <v>9.1999999999999993</v>
      </c>
      <c r="M126" s="73">
        <v>34.799999999999997</v>
      </c>
      <c r="N126" s="73">
        <v>13.2</v>
      </c>
      <c r="O126" s="73">
        <v>0.8</v>
      </c>
    </row>
    <row r="127" spans="1:15" s="11" customFormat="1" ht="12.75" outlineLevel="1" x14ac:dyDescent="0.2">
      <c r="A127" s="71"/>
      <c r="B127" s="72" t="s">
        <v>57</v>
      </c>
      <c r="C127" s="71">
        <v>50</v>
      </c>
      <c r="D127" s="73">
        <v>3.3</v>
      </c>
      <c r="E127" s="73">
        <v>0.6</v>
      </c>
      <c r="F127" s="73">
        <v>19.82</v>
      </c>
      <c r="G127" s="73">
        <v>99</v>
      </c>
      <c r="H127" s="73">
        <v>8.5000000000000006E-2</v>
      </c>
      <c r="I127" s="73"/>
      <c r="J127" s="73"/>
      <c r="K127" s="73">
        <v>0.5</v>
      </c>
      <c r="L127" s="73">
        <v>14.5</v>
      </c>
      <c r="M127" s="73">
        <v>75</v>
      </c>
      <c r="N127" s="73">
        <v>23.5</v>
      </c>
      <c r="O127" s="73">
        <v>1.95</v>
      </c>
    </row>
    <row r="128" spans="1:15" s="11" customFormat="1" ht="12.75" outlineLevel="1" x14ac:dyDescent="0.2">
      <c r="A128" s="71" t="s">
        <v>24</v>
      </c>
      <c r="B128" s="72"/>
      <c r="C128" s="71">
        <f>SUM(C120:C127)</f>
        <v>930</v>
      </c>
      <c r="D128" s="73">
        <f>SUM(D120:D127)</f>
        <v>29.798000000000002</v>
      </c>
      <c r="E128" s="73">
        <f t="shared" ref="E128:O128" si="8">SUM(E120:E127)</f>
        <v>31.468999999999998</v>
      </c>
      <c r="F128" s="73">
        <f t="shared" si="8"/>
        <v>141.11199999999999</v>
      </c>
      <c r="G128" s="73">
        <f t="shared" si="8"/>
        <v>972.14099999999996</v>
      </c>
      <c r="H128" s="73">
        <f t="shared" si="8"/>
        <v>0.47700000000000004</v>
      </c>
      <c r="I128" s="73">
        <f t="shared" si="8"/>
        <v>36.499000000000002</v>
      </c>
      <c r="J128" s="73">
        <f t="shared" si="8"/>
        <v>539.71999999999991</v>
      </c>
      <c r="K128" s="73">
        <f t="shared" si="8"/>
        <v>9.5150000000000006</v>
      </c>
      <c r="L128" s="73">
        <f t="shared" si="8"/>
        <v>162.244</v>
      </c>
      <c r="M128" s="73">
        <f t="shared" si="8"/>
        <v>467.54700000000003</v>
      </c>
      <c r="N128" s="73">
        <f t="shared" si="8"/>
        <v>156.32499999999999</v>
      </c>
      <c r="O128" s="73">
        <f t="shared" si="8"/>
        <v>7.5090000000000003</v>
      </c>
    </row>
    <row r="129" spans="1:15" s="12" customFormat="1" ht="13.5" x14ac:dyDescent="0.25">
      <c r="A129" s="71" t="s">
        <v>9</v>
      </c>
      <c r="B129" s="72"/>
      <c r="C129" s="71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</row>
    <row r="130" spans="1:15" s="10" customFormat="1" ht="13.5" outlineLevel="1" x14ac:dyDescent="0.2">
      <c r="A130" s="71"/>
      <c r="B130" s="72" t="s">
        <v>121</v>
      </c>
      <c r="C130" s="71">
        <v>15</v>
      </c>
      <c r="D130" s="73">
        <v>0.12</v>
      </c>
      <c r="E130" s="73">
        <v>1.4999999999999999E-2</v>
      </c>
      <c r="F130" s="73">
        <v>11.97</v>
      </c>
      <c r="G130" s="73">
        <v>48.9</v>
      </c>
      <c r="H130" s="73"/>
      <c r="I130" s="73"/>
      <c r="J130" s="73"/>
      <c r="K130" s="73"/>
      <c r="L130" s="73">
        <v>3.75</v>
      </c>
      <c r="M130" s="73">
        <v>1.8</v>
      </c>
      <c r="N130" s="73">
        <v>0.9</v>
      </c>
      <c r="O130" s="73">
        <v>0.21</v>
      </c>
    </row>
    <row r="131" spans="1:15" s="11" customFormat="1" ht="12.75" outlineLevel="1" x14ac:dyDescent="0.2">
      <c r="A131" s="71"/>
      <c r="B131" s="72" t="s">
        <v>198</v>
      </c>
      <c r="C131" s="71">
        <v>200</v>
      </c>
      <c r="D131" s="73">
        <v>8.1999999999999993</v>
      </c>
      <c r="E131" s="73">
        <v>3</v>
      </c>
      <c r="F131" s="73">
        <v>11.8</v>
      </c>
      <c r="G131" s="73">
        <v>114</v>
      </c>
      <c r="H131" s="73"/>
      <c r="I131" s="73">
        <v>1.2</v>
      </c>
      <c r="J131" s="73">
        <v>20</v>
      </c>
      <c r="K131" s="73"/>
      <c r="L131" s="73">
        <v>248</v>
      </c>
      <c r="M131" s="73">
        <v>190</v>
      </c>
      <c r="N131" s="73">
        <v>30</v>
      </c>
      <c r="O131" s="73">
        <v>0.2</v>
      </c>
    </row>
    <row r="132" spans="1:15" s="11" customFormat="1" ht="12.75" outlineLevel="1" x14ac:dyDescent="0.2">
      <c r="A132" s="71"/>
      <c r="B132" s="72" t="s">
        <v>199</v>
      </c>
      <c r="C132" s="71">
        <v>235</v>
      </c>
      <c r="D132" s="73">
        <v>0.94</v>
      </c>
      <c r="E132" s="73">
        <v>0.94</v>
      </c>
      <c r="F132" s="73">
        <v>23.03</v>
      </c>
      <c r="G132" s="73">
        <v>110.45</v>
      </c>
      <c r="H132" s="73">
        <v>7.0999999999999994E-2</v>
      </c>
      <c r="I132" s="73">
        <v>23.5</v>
      </c>
      <c r="J132" s="73">
        <v>11.75</v>
      </c>
      <c r="K132" s="73">
        <v>0.47</v>
      </c>
      <c r="L132" s="73">
        <v>37.6</v>
      </c>
      <c r="M132" s="73">
        <v>25.85</v>
      </c>
      <c r="N132" s="73">
        <v>21.15</v>
      </c>
      <c r="O132" s="73">
        <v>5.17</v>
      </c>
    </row>
    <row r="133" spans="1:15" s="11" customFormat="1" ht="12.75" outlineLevel="1" x14ac:dyDescent="0.2">
      <c r="A133" s="71" t="s">
        <v>23</v>
      </c>
      <c r="B133" s="72"/>
      <c r="C133" s="71">
        <f>SUM(C130:C132)</f>
        <v>450</v>
      </c>
      <c r="D133" s="73">
        <v>9.26</v>
      </c>
      <c r="E133" s="73">
        <v>3.9550000000000001</v>
      </c>
      <c r="F133" s="73">
        <v>46.8</v>
      </c>
      <c r="G133" s="73">
        <v>273.35000000000002</v>
      </c>
      <c r="H133" s="73">
        <v>7.0999999999999994E-2</v>
      </c>
      <c r="I133" s="73">
        <v>24.7</v>
      </c>
      <c r="J133" s="73">
        <v>31.75</v>
      </c>
      <c r="K133" s="73">
        <v>0.47</v>
      </c>
      <c r="L133" s="73">
        <v>289.35000000000002</v>
      </c>
      <c r="M133" s="73">
        <v>217.65</v>
      </c>
      <c r="N133" s="73">
        <v>52.05</v>
      </c>
      <c r="O133" s="73">
        <v>5.58</v>
      </c>
    </row>
    <row r="134" spans="1:15" s="12" customFormat="1" ht="15.75" customHeight="1" x14ac:dyDescent="0.25">
      <c r="A134" s="71" t="s">
        <v>37</v>
      </c>
      <c r="B134" s="72"/>
      <c r="C134" s="71"/>
      <c r="D134" s="73">
        <f>D133+D128+D118</f>
        <v>63.914999999999999</v>
      </c>
      <c r="E134" s="73">
        <f t="shared" ref="E134:O134" si="9">E133+E128+E118</f>
        <v>58.545999999999999</v>
      </c>
      <c r="F134" s="73">
        <f t="shared" si="9"/>
        <v>246.98599999999999</v>
      </c>
      <c r="G134" s="73">
        <f t="shared" si="9"/>
        <v>1798.4459999999999</v>
      </c>
      <c r="H134" s="73">
        <f t="shared" si="9"/>
        <v>0.82100000000000006</v>
      </c>
      <c r="I134" s="73">
        <f t="shared" si="9"/>
        <v>158.387</v>
      </c>
      <c r="J134" s="73">
        <f t="shared" si="9"/>
        <v>944.27</v>
      </c>
      <c r="K134" s="73">
        <f t="shared" si="9"/>
        <v>12.237000000000002</v>
      </c>
      <c r="L134" s="73">
        <f t="shared" si="9"/>
        <v>660.49900000000002</v>
      </c>
      <c r="M134" s="73">
        <f t="shared" si="9"/>
        <v>1084.556</v>
      </c>
      <c r="N134" s="73">
        <f t="shared" si="9"/>
        <v>271.459</v>
      </c>
      <c r="O134" s="73">
        <f t="shared" si="9"/>
        <v>18.701000000000001</v>
      </c>
    </row>
    <row r="135" spans="1:15" s="13" customFormat="1" ht="12.75" x14ac:dyDescent="0.2">
      <c r="A135" s="71" t="s">
        <v>36</v>
      </c>
      <c r="B135" s="72"/>
      <c r="C135" s="71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</row>
    <row r="136" spans="1:15" s="9" customFormat="1" ht="25.5" outlineLevel="1" x14ac:dyDescent="0.2">
      <c r="A136" s="71" t="s">
        <v>48</v>
      </c>
      <c r="B136" s="72" t="s">
        <v>47</v>
      </c>
      <c r="C136" s="71" t="s">
        <v>0</v>
      </c>
      <c r="D136" s="73" t="s">
        <v>1</v>
      </c>
      <c r="E136" s="73"/>
      <c r="F136" s="73"/>
      <c r="G136" s="73" t="s">
        <v>46</v>
      </c>
      <c r="H136" s="73" t="s">
        <v>11</v>
      </c>
      <c r="I136" s="73"/>
      <c r="J136" s="73"/>
      <c r="K136" s="73"/>
      <c r="L136" s="73" t="s">
        <v>12</v>
      </c>
      <c r="M136" s="73"/>
      <c r="N136" s="73"/>
      <c r="O136" s="73"/>
    </row>
    <row r="137" spans="1:15" s="9" customFormat="1" ht="12.75" outlineLevel="1" x14ac:dyDescent="0.2">
      <c r="A137" s="71"/>
      <c r="B137" s="72"/>
      <c r="C137" s="71"/>
      <c r="D137" s="73" t="s">
        <v>2</v>
      </c>
      <c r="E137" s="73" t="s">
        <v>3</v>
      </c>
      <c r="F137" s="73" t="s">
        <v>4</v>
      </c>
      <c r="G137" s="73"/>
      <c r="H137" s="73" t="s">
        <v>13</v>
      </c>
      <c r="I137" s="73" t="s">
        <v>14</v>
      </c>
      <c r="J137" s="73" t="s">
        <v>15</v>
      </c>
      <c r="K137" s="73" t="s">
        <v>16</v>
      </c>
      <c r="L137" s="73" t="s">
        <v>17</v>
      </c>
      <c r="M137" s="73" t="s">
        <v>18</v>
      </c>
      <c r="N137" s="73" t="s">
        <v>19</v>
      </c>
      <c r="O137" s="73" t="s">
        <v>20</v>
      </c>
    </row>
    <row r="138" spans="1:15" s="9" customFormat="1" ht="12.75" outlineLevel="1" x14ac:dyDescent="0.2">
      <c r="A138" s="71" t="s">
        <v>26</v>
      </c>
      <c r="B138" s="72"/>
      <c r="C138" s="71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</row>
    <row r="139" spans="1:15" s="10" customFormat="1" ht="25.5" outlineLevel="1" x14ac:dyDescent="0.2">
      <c r="A139" s="71" t="s">
        <v>183</v>
      </c>
      <c r="B139" s="72" t="s">
        <v>77</v>
      </c>
      <c r="C139" s="71">
        <v>250</v>
      </c>
      <c r="D139" s="73">
        <v>8.5449999999999999</v>
      </c>
      <c r="E139" s="73">
        <v>10.135</v>
      </c>
      <c r="F139" s="73">
        <v>46.08</v>
      </c>
      <c r="G139" s="73">
        <v>310.62599999999998</v>
      </c>
      <c r="H139" s="73">
        <v>0.21299999999999999</v>
      </c>
      <c r="I139" s="73">
        <v>0.68400000000000005</v>
      </c>
      <c r="J139" s="73">
        <v>43.4</v>
      </c>
      <c r="K139" s="73">
        <v>0.215</v>
      </c>
      <c r="L139" s="73">
        <v>158.39599999999999</v>
      </c>
      <c r="M139" s="73">
        <v>211.38399999999999</v>
      </c>
      <c r="N139" s="73">
        <v>53.76</v>
      </c>
      <c r="O139" s="73">
        <v>1.4359999999999999</v>
      </c>
    </row>
    <row r="140" spans="1:15" s="11" customFormat="1" ht="38.25" outlineLevel="1" x14ac:dyDescent="0.2">
      <c r="A140" s="71" t="s">
        <v>99</v>
      </c>
      <c r="B140" s="72" t="s">
        <v>173</v>
      </c>
      <c r="C140" s="71">
        <v>24</v>
      </c>
      <c r="D140" s="73">
        <v>7.0679999999999996</v>
      </c>
      <c r="E140" s="73">
        <v>6.08</v>
      </c>
      <c r="F140" s="73"/>
      <c r="G140" s="73">
        <v>82.84</v>
      </c>
      <c r="H140" s="73">
        <v>2.3E-2</v>
      </c>
      <c r="I140" s="73"/>
      <c r="J140" s="73"/>
      <c r="K140" s="73">
        <v>0.152</v>
      </c>
      <c r="L140" s="73">
        <v>3.42</v>
      </c>
      <c r="M140" s="73">
        <v>71.44</v>
      </c>
      <c r="N140" s="73">
        <v>8.36</v>
      </c>
      <c r="O140" s="73">
        <v>1.026</v>
      </c>
    </row>
    <row r="141" spans="1:15" s="11" customFormat="1" ht="38.25" outlineLevel="1" x14ac:dyDescent="0.2">
      <c r="A141" s="71" t="s">
        <v>99</v>
      </c>
      <c r="B141" s="72" t="s">
        <v>174</v>
      </c>
      <c r="C141" s="71">
        <v>36</v>
      </c>
      <c r="D141" s="73">
        <v>2.8439999999999999</v>
      </c>
      <c r="E141" s="73">
        <v>0.36</v>
      </c>
      <c r="F141" s="73">
        <v>17.388000000000002</v>
      </c>
      <c r="G141" s="73">
        <v>84.6</v>
      </c>
      <c r="H141" s="73">
        <v>5.8000000000000003E-2</v>
      </c>
      <c r="I141" s="73"/>
      <c r="J141" s="73"/>
      <c r="K141" s="73">
        <v>0.46800000000000003</v>
      </c>
      <c r="L141" s="73">
        <v>8.2799999999999994</v>
      </c>
      <c r="M141" s="73">
        <v>31.32</v>
      </c>
      <c r="N141" s="73">
        <v>11.88</v>
      </c>
      <c r="O141" s="73">
        <v>0.72</v>
      </c>
    </row>
    <row r="142" spans="1:15" s="11" customFormat="1" ht="12.75" outlineLevel="1" x14ac:dyDescent="0.2">
      <c r="A142" s="71" t="s">
        <v>100</v>
      </c>
      <c r="B142" s="72" t="s">
        <v>62</v>
      </c>
      <c r="C142" s="71">
        <v>15</v>
      </c>
      <c r="D142" s="73">
        <v>3.9</v>
      </c>
      <c r="E142" s="73">
        <v>3.915</v>
      </c>
      <c r="F142" s="73"/>
      <c r="G142" s="73">
        <v>51.6</v>
      </c>
      <c r="H142" s="73">
        <v>5.0000000000000001E-3</v>
      </c>
      <c r="I142" s="73">
        <v>0.12</v>
      </c>
      <c r="J142" s="73">
        <v>34.5</v>
      </c>
      <c r="K142" s="73">
        <v>7.4999999999999997E-2</v>
      </c>
      <c r="L142" s="73">
        <v>150</v>
      </c>
      <c r="M142" s="73">
        <v>96</v>
      </c>
      <c r="N142" s="73">
        <v>6.75</v>
      </c>
      <c r="O142" s="73">
        <v>0.15</v>
      </c>
    </row>
    <row r="143" spans="1:15" s="11" customFormat="1" ht="12.75" outlineLevel="1" x14ac:dyDescent="0.2">
      <c r="A143" s="71" t="s">
        <v>115</v>
      </c>
      <c r="B143" s="72" t="s">
        <v>7</v>
      </c>
      <c r="C143" s="71">
        <v>200</v>
      </c>
      <c r="D143" s="73">
        <v>3.88</v>
      </c>
      <c r="E143" s="73">
        <v>3.1</v>
      </c>
      <c r="F143" s="73">
        <v>15.188000000000001</v>
      </c>
      <c r="G143" s="73">
        <v>105.46</v>
      </c>
      <c r="H143" s="73">
        <v>2.4E-2</v>
      </c>
      <c r="I143" s="73">
        <v>0.6</v>
      </c>
      <c r="J143" s="73">
        <v>10.119999999999999</v>
      </c>
      <c r="K143" s="73">
        <v>1.2E-2</v>
      </c>
      <c r="L143" s="73">
        <v>125.12</v>
      </c>
      <c r="M143" s="73">
        <v>116.2</v>
      </c>
      <c r="N143" s="73">
        <v>31</v>
      </c>
      <c r="O143" s="73">
        <v>1.01</v>
      </c>
    </row>
    <row r="144" spans="1:15" s="11" customFormat="1" ht="12.75" outlineLevel="1" x14ac:dyDescent="0.2">
      <c r="A144" s="71"/>
      <c r="B144" s="72" t="s">
        <v>102</v>
      </c>
      <c r="C144" s="71">
        <v>60</v>
      </c>
      <c r="D144" s="73">
        <v>4.5</v>
      </c>
      <c r="E144" s="73">
        <v>1.74</v>
      </c>
      <c r="F144" s="73">
        <v>30.84</v>
      </c>
      <c r="G144" s="73">
        <v>157.02000000000001</v>
      </c>
      <c r="H144" s="73">
        <v>6.6000000000000003E-2</v>
      </c>
      <c r="I144" s="73"/>
      <c r="J144" s="73"/>
      <c r="K144" s="73">
        <v>1.02</v>
      </c>
      <c r="L144" s="73">
        <v>11.4</v>
      </c>
      <c r="M144" s="73">
        <v>39</v>
      </c>
      <c r="N144" s="73">
        <v>7.8</v>
      </c>
      <c r="O144" s="73">
        <v>0.72</v>
      </c>
    </row>
    <row r="145" spans="1:15" s="11" customFormat="1" ht="12.75" outlineLevel="1" x14ac:dyDescent="0.2">
      <c r="A145" s="71" t="s">
        <v>25</v>
      </c>
      <c r="B145" s="72"/>
      <c r="C145" s="71">
        <f>SUM(C139:C144)</f>
        <v>585</v>
      </c>
      <c r="D145" s="73">
        <v>30.736999999999998</v>
      </c>
      <c r="E145" s="73">
        <v>25.33</v>
      </c>
      <c r="F145" s="73">
        <v>109.496</v>
      </c>
      <c r="G145" s="73">
        <v>792.14599999999996</v>
      </c>
      <c r="H145" s="73">
        <v>0.38800000000000001</v>
      </c>
      <c r="I145" s="73">
        <v>1.4039999999999999</v>
      </c>
      <c r="J145" s="73">
        <v>88.02</v>
      </c>
      <c r="K145" s="73">
        <v>1.9419999999999999</v>
      </c>
      <c r="L145" s="73">
        <v>456.61599999999999</v>
      </c>
      <c r="M145" s="73">
        <v>565.34400000000005</v>
      </c>
      <c r="N145" s="73">
        <v>119.55</v>
      </c>
      <c r="O145" s="73">
        <v>5.0620000000000003</v>
      </c>
    </row>
    <row r="146" spans="1:15" s="12" customFormat="1" ht="13.5" x14ac:dyDescent="0.25">
      <c r="A146" s="71" t="s">
        <v>8</v>
      </c>
      <c r="B146" s="72"/>
      <c r="C146" s="71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</row>
    <row r="147" spans="1:15" s="10" customFormat="1" ht="25.5" outlineLevel="1" x14ac:dyDescent="0.2">
      <c r="A147" s="71" t="s">
        <v>149</v>
      </c>
      <c r="B147" s="72" t="s">
        <v>78</v>
      </c>
      <c r="C147" s="71">
        <v>100</v>
      </c>
      <c r="D147" s="73">
        <v>1.4850000000000001</v>
      </c>
      <c r="E147" s="73">
        <v>6.1070000000000002</v>
      </c>
      <c r="F147" s="73">
        <v>6.944</v>
      </c>
      <c r="G147" s="73">
        <v>89.055999999999997</v>
      </c>
      <c r="H147" s="73">
        <v>0.03</v>
      </c>
      <c r="I147" s="73">
        <v>8.8000000000000007</v>
      </c>
      <c r="J147" s="73">
        <v>6</v>
      </c>
      <c r="K147" s="73">
        <v>2.7530000000000001</v>
      </c>
      <c r="L147" s="73">
        <v>32.195999999999998</v>
      </c>
      <c r="M147" s="73">
        <v>41.26</v>
      </c>
      <c r="N147" s="73">
        <v>19.504000000000001</v>
      </c>
      <c r="O147" s="73">
        <v>1.1180000000000001</v>
      </c>
    </row>
    <row r="148" spans="1:15" s="11" customFormat="1" ht="51" outlineLevel="1" x14ac:dyDescent="0.2">
      <c r="A148" s="71" t="s">
        <v>150</v>
      </c>
      <c r="B148" s="72" t="s">
        <v>184</v>
      </c>
      <c r="C148" s="71">
        <v>250</v>
      </c>
      <c r="D148" s="73">
        <v>3.7080000000000002</v>
      </c>
      <c r="E148" s="73">
        <v>3.637</v>
      </c>
      <c r="F148" s="73">
        <v>21.065000000000001</v>
      </c>
      <c r="G148" s="73">
        <v>133.66200000000001</v>
      </c>
      <c r="H148" s="73">
        <v>0.12</v>
      </c>
      <c r="I148" s="73">
        <v>16.760000000000002</v>
      </c>
      <c r="J148" s="73">
        <v>248</v>
      </c>
      <c r="K148" s="73">
        <v>1.617</v>
      </c>
      <c r="L148" s="73">
        <v>24.93</v>
      </c>
      <c r="M148" s="73">
        <v>67.454999999999998</v>
      </c>
      <c r="N148" s="73">
        <v>25.675000000000001</v>
      </c>
      <c r="O148" s="73">
        <v>1.081</v>
      </c>
    </row>
    <row r="149" spans="1:15" s="11" customFormat="1" ht="25.5" outlineLevel="1" x14ac:dyDescent="0.2">
      <c r="A149" s="71" t="s">
        <v>151</v>
      </c>
      <c r="B149" s="72" t="s">
        <v>204</v>
      </c>
      <c r="C149" s="71">
        <v>100</v>
      </c>
      <c r="D149" s="73">
        <v>17.05</v>
      </c>
      <c r="E149" s="73">
        <v>9.5990000000000002</v>
      </c>
      <c r="F149" s="73">
        <v>4.1120000000000001</v>
      </c>
      <c r="G149" s="73">
        <v>171.38900000000001</v>
      </c>
      <c r="H149" s="73">
        <v>9.1999999999999998E-2</v>
      </c>
      <c r="I149" s="73">
        <v>0.83599999999999997</v>
      </c>
      <c r="J149" s="73">
        <v>249</v>
      </c>
      <c r="K149" s="73">
        <v>0.46300000000000002</v>
      </c>
      <c r="L149" s="73">
        <v>23.47</v>
      </c>
      <c r="M149" s="73">
        <v>169.72</v>
      </c>
      <c r="N149" s="73">
        <v>24.33</v>
      </c>
      <c r="O149" s="73">
        <v>2.3820000000000001</v>
      </c>
    </row>
    <row r="150" spans="1:15" s="11" customFormat="1" ht="25.5" outlineLevel="1" x14ac:dyDescent="0.2">
      <c r="A150" s="71" t="s">
        <v>107</v>
      </c>
      <c r="B150" s="72" t="s">
        <v>50</v>
      </c>
      <c r="C150" s="71">
        <v>180</v>
      </c>
      <c r="D150" s="73">
        <v>7.0720000000000001</v>
      </c>
      <c r="E150" s="73">
        <v>3.7320000000000002</v>
      </c>
      <c r="F150" s="73">
        <v>45.171999999999997</v>
      </c>
      <c r="G150" s="73">
        <v>242.756</v>
      </c>
      <c r="H150" s="73">
        <v>0.109</v>
      </c>
      <c r="I150" s="73"/>
      <c r="J150" s="73">
        <v>16</v>
      </c>
      <c r="K150" s="73">
        <v>1</v>
      </c>
      <c r="L150" s="73">
        <v>14.445</v>
      </c>
      <c r="M150" s="73">
        <v>57.15</v>
      </c>
      <c r="N150" s="73">
        <v>10.319000000000001</v>
      </c>
      <c r="O150" s="73">
        <v>1.042</v>
      </c>
    </row>
    <row r="151" spans="1:15" s="11" customFormat="1" ht="12.75" outlineLevel="1" x14ac:dyDescent="0.2">
      <c r="A151" s="71" t="s">
        <v>120</v>
      </c>
      <c r="B151" s="72" t="s">
        <v>59</v>
      </c>
      <c r="C151" s="71">
        <v>200</v>
      </c>
      <c r="D151" s="73">
        <v>0.16</v>
      </c>
      <c r="E151" s="73">
        <v>0.16</v>
      </c>
      <c r="F151" s="73">
        <v>13.9</v>
      </c>
      <c r="G151" s="73">
        <v>58.7</v>
      </c>
      <c r="H151" s="73">
        <v>1.2E-2</v>
      </c>
      <c r="I151" s="73">
        <v>4</v>
      </c>
      <c r="J151" s="73">
        <v>2</v>
      </c>
      <c r="K151" s="73">
        <v>0.08</v>
      </c>
      <c r="L151" s="73">
        <v>6.4</v>
      </c>
      <c r="M151" s="73">
        <v>4.4000000000000004</v>
      </c>
      <c r="N151" s="73">
        <v>3.6</v>
      </c>
      <c r="O151" s="73">
        <v>0.91</v>
      </c>
    </row>
    <row r="152" spans="1:15" s="11" customFormat="1" ht="12.75" outlineLevel="1" x14ac:dyDescent="0.2">
      <c r="A152" s="71"/>
      <c r="B152" s="72" t="s">
        <v>6</v>
      </c>
      <c r="C152" s="71">
        <v>40</v>
      </c>
      <c r="D152" s="73">
        <v>3.16</v>
      </c>
      <c r="E152" s="73">
        <v>0.4</v>
      </c>
      <c r="F152" s="73">
        <v>19.32</v>
      </c>
      <c r="G152" s="73">
        <v>94</v>
      </c>
      <c r="H152" s="73">
        <v>6.4000000000000001E-2</v>
      </c>
      <c r="I152" s="73"/>
      <c r="J152" s="73"/>
      <c r="K152" s="73">
        <v>0.52</v>
      </c>
      <c r="L152" s="73">
        <v>9.1999999999999993</v>
      </c>
      <c r="M152" s="73">
        <v>34.799999999999997</v>
      </c>
      <c r="N152" s="73">
        <v>13.2</v>
      </c>
      <c r="O152" s="73">
        <v>0.8</v>
      </c>
    </row>
    <row r="153" spans="1:15" s="11" customFormat="1" ht="12.75" outlineLevel="1" x14ac:dyDescent="0.2">
      <c r="A153" s="71"/>
      <c r="B153" s="72" t="s">
        <v>57</v>
      </c>
      <c r="C153" s="71">
        <v>50</v>
      </c>
      <c r="D153" s="73">
        <v>3.3</v>
      </c>
      <c r="E153" s="73">
        <v>0.6</v>
      </c>
      <c r="F153" s="73">
        <v>19.82</v>
      </c>
      <c r="G153" s="73">
        <v>99</v>
      </c>
      <c r="H153" s="73">
        <v>8.5000000000000006E-2</v>
      </c>
      <c r="I153" s="73"/>
      <c r="J153" s="73"/>
      <c r="K153" s="73">
        <v>0.5</v>
      </c>
      <c r="L153" s="73">
        <v>14.5</v>
      </c>
      <c r="M153" s="73">
        <v>75</v>
      </c>
      <c r="N153" s="73">
        <v>23.5</v>
      </c>
      <c r="O153" s="73">
        <v>1.95</v>
      </c>
    </row>
    <row r="154" spans="1:15" s="11" customFormat="1" ht="12.75" outlineLevel="1" x14ac:dyDescent="0.2">
      <c r="A154" s="71" t="s">
        <v>24</v>
      </c>
      <c r="B154" s="72"/>
      <c r="C154" s="71">
        <f>SUM(C147:C153)</f>
        <v>920</v>
      </c>
      <c r="D154" s="73">
        <f>SUM(D147:D153)</f>
        <v>35.935000000000002</v>
      </c>
      <c r="E154" s="73">
        <f t="shared" ref="E154:O154" si="10">SUM(E147:E153)</f>
        <v>24.234999999999999</v>
      </c>
      <c r="F154" s="73">
        <f t="shared" si="10"/>
        <v>130.333</v>
      </c>
      <c r="G154" s="73">
        <f t="shared" si="10"/>
        <v>888.5630000000001</v>
      </c>
      <c r="H154" s="73">
        <f t="shared" si="10"/>
        <v>0.51200000000000001</v>
      </c>
      <c r="I154" s="73">
        <f t="shared" si="10"/>
        <v>30.396000000000001</v>
      </c>
      <c r="J154" s="73">
        <f t="shared" si="10"/>
        <v>521</v>
      </c>
      <c r="K154" s="73">
        <f t="shared" si="10"/>
        <v>6.9329999999999998</v>
      </c>
      <c r="L154" s="73">
        <f t="shared" si="10"/>
        <v>125.14100000000001</v>
      </c>
      <c r="M154" s="73">
        <f t="shared" si="10"/>
        <v>449.78499999999997</v>
      </c>
      <c r="N154" s="73">
        <f t="shared" si="10"/>
        <v>120.128</v>
      </c>
      <c r="O154" s="73">
        <f t="shared" si="10"/>
        <v>9.2829999999999995</v>
      </c>
    </row>
    <row r="155" spans="1:15" s="12" customFormat="1" ht="13.5" x14ac:dyDescent="0.25">
      <c r="A155" s="71" t="s">
        <v>9</v>
      </c>
      <c r="B155" s="72"/>
      <c r="C155" s="71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</row>
    <row r="156" spans="1:15" s="10" customFormat="1" ht="13.5" outlineLevel="1" x14ac:dyDescent="0.2">
      <c r="A156" s="71"/>
      <c r="B156" s="72" t="s">
        <v>131</v>
      </c>
      <c r="C156" s="71">
        <v>15</v>
      </c>
      <c r="D156" s="73">
        <v>7.4999999999999997E-2</v>
      </c>
      <c r="E156" s="73"/>
      <c r="F156" s="73">
        <v>12</v>
      </c>
      <c r="G156" s="73">
        <v>48.6</v>
      </c>
      <c r="H156" s="73"/>
      <c r="I156" s="73"/>
      <c r="J156" s="73"/>
      <c r="K156" s="73"/>
      <c r="L156" s="73">
        <v>3.15</v>
      </c>
      <c r="M156" s="73">
        <v>1.65</v>
      </c>
      <c r="N156" s="73">
        <v>1.05</v>
      </c>
      <c r="O156" s="73">
        <v>0.24</v>
      </c>
    </row>
    <row r="157" spans="1:15" s="11" customFormat="1" ht="12.75" outlineLevel="1" x14ac:dyDescent="0.2">
      <c r="A157" s="71"/>
      <c r="B157" s="72" t="s">
        <v>198</v>
      </c>
      <c r="C157" s="71">
        <v>200</v>
      </c>
      <c r="D157" s="73">
        <v>8.1999999999999993</v>
      </c>
      <c r="E157" s="73">
        <v>3</v>
      </c>
      <c r="F157" s="73">
        <v>11.8</v>
      </c>
      <c r="G157" s="73">
        <v>114</v>
      </c>
      <c r="H157" s="73"/>
      <c r="I157" s="73">
        <v>1.2</v>
      </c>
      <c r="J157" s="73">
        <v>20</v>
      </c>
      <c r="K157" s="73"/>
      <c r="L157" s="73">
        <v>248</v>
      </c>
      <c r="M157" s="73">
        <v>190</v>
      </c>
      <c r="N157" s="73">
        <v>30</v>
      </c>
      <c r="O157" s="73">
        <v>0.2</v>
      </c>
    </row>
    <row r="158" spans="1:15" s="11" customFormat="1" ht="12.75" outlineLevel="1" x14ac:dyDescent="0.2">
      <c r="A158" s="71"/>
      <c r="B158" s="72" t="s">
        <v>122</v>
      </c>
      <c r="C158" s="71">
        <v>235</v>
      </c>
      <c r="D158" s="73">
        <v>1.88</v>
      </c>
      <c r="E158" s="73">
        <v>0.47</v>
      </c>
      <c r="F158" s="73">
        <v>17.625</v>
      </c>
      <c r="G158" s="73">
        <v>89.3</v>
      </c>
      <c r="H158" s="73">
        <v>0.14099999999999999</v>
      </c>
      <c r="I158" s="73">
        <v>89.3</v>
      </c>
      <c r="J158" s="73"/>
      <c r="K158" s="73">
        <v>0.47</v>
      </c>
      <c r="L158" s="73">
        <v>82.25</v>
      </c>
      <c r="M158" s="73">
        <v>39.950000000000003</v>
      </c>
      <c r="N158" s="73">
        <v>25.85</v>
      </c>
      <c r="O158" s="73">
        <v>0.23499999999999999</v>
      </c>
    </row>
    <row r="159" spans="1:15" s="11" customFormat="1" ht="12.75" outlineLevel="1" x14ac:dyDescent="0.2">
      <c r="A159" s="71" t="s">
        <v>23</v>
      </c>
      <c r="B159" s="72"/>
      <c r="C159" s="71">
        <f>SUM(C156:C158)</f>
        <v>450</v>
      </c>
      <c r="D159" s="73">
        <v>10.154999999999999</v>
      </c>
      <c r="E159" s="73">
        <v>3.47</v>
      </c>
      <c r="F159" s="73">
        <v>41.424999999999997</v>
      </c>
      <c r="G159" s="73">
        <v>251.9</v>
      </c>
      <c r="H159" s="73">
        <v>0.14099999999999999</v>
      </c>
      <c r="I159" s="73">
        <v>90.5</v>
      </c>
      <c r="J159" s="73">
        <v>20</v>
      </c>
      <c r="K159" s="73">
        <v>0.47</v>
      </c>
      <c r="L159" s="73">
        <v>333.4</v>
      </c>
      <c r="M159" s="73">
        <v>231.6</v>
      </c>
      <c r="N159" s="73">
        <v>56.9</v>
      </c>
      <c r="O159" s="73">
        <v>0.67500000000000004</v>
      </c>
    </row>
    <row r="160" spans="1:15" s="12" customFormat="1" ht="13.5" x14ac:dyDescent="0.25">
      <c r="A160" s="71" t="s">
        <v>35</v>
      </c>
      <c r="B160" s="72"/>
      <c r="C160" s="71"/>
      <c r="D160" s="73">
        <f>D159+D154+D145</f>
        <v>76.826999999999998</v>
      </c>
      <c r="E160" s="73">
        <f t="shared" ref="E160:O160" si="11">E159+E154+E145</f>
        <v>53.034999999999997</v>
      </c>
      <c r="F160" s="73">
        <f t="shared" si="11"/>
        <v>281.25399999999996</v>
      </c>
      <c r="G160" s="73">
        <f t="shared" si="11"/>
        <v>1932.6090000000002</v>
      </c>
      <c r="H160" s="73">
        <f t="shared" si="11"/>
        <v>1.0409999999999999</v>
      </c>
      <c r="I160" s="73">
        <f t="shared" si="11"/>
        <v>122.3</v>
      </c>
      <c r="J160" s="73">
        <f t="shared" si="11"/>
        <v>629.02</v>
      </c>
      <c r="K160" s="73">
        <f t="shared" si="11"/>
        <v>9.3449999999999989</v>
      </c>
      <c r="L160" s="73">
        <f t="shared" si="11"/>
        <v>915.15699999999993</v>
      </c>
      <c r="M160" s="73">
        <f t="shared" si="11"/>
        <v>1246.729</v>
      </c>
      <c r="N160" s="73">
        <f t="shared" si="11"/>
        <v>296.57799999999997</v>
      </c>
      <c r="O160" s="73">
        <f t="shared" si="11"/>
        <v>15.02</v>
      </c>
    </row>
    <row r="161" spans="1:15" s="13" customFormat="1" ht="12.75" x14ac:dyDescent="0.2">
      <c r="A161" s="71" t="s">
        <v>34</v>
      </c>
      <c r="B161" s="72"/>
      <c r="C161" s="71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</row>
    <row r="162" spans="1:15" s="9" customFormat="1" ht="25.5" outlineLevel="1" x14ac:dyDescent="0.2">
      <c r="A162" s="71" t="s">
        <v>48</v>
      </c>
      <c r="B162" s="72" t="s">
        <v>47</v>
      </c>
      <c r="C162" s="71" t="s">
        <v>0</v>
      </c>
      <c r="D162" s="73" t="s">
        <v>1</v>
      </c>
      <c r="E162" s="73"/>
      <c r="F162" s="73"/>
      <c r="G162" s="73" t="s">
        <v>46</v>
      </c>
      <c r="H162" s="73" t="s">
        <v>11</v>
      </c>
      <c r="I162" s="73"/>
      <c r="J162" s="73"/>
      <c r="K162" s="73"/>
      <c r="L162" s="73" t="s">
        <v>12</v>
      </c>
      <c r="M162" s="73"/>
      <c r="N162" s="73"/>
      <c r="O162" s="73"/>
    </row>
    <row r="163" spans="1:15" s="9" customFormat="1" ht="12.75" outlineLevel="1" x14ac:dyDescent="0.2">
      <c r="A163" s="71"/>
      <c r="B163" s="72"/>
      <c r="C163" s="71"/>
      <c r="D163" s="73" t="s">
        <v>2</v>
      </c>
      <c r="E163" s="73" t="s">
        <v>3</v>
      </c>
      <c r="F163" s="73" t="s">
        <v>4</v>
      </c>
      <c r="G163" s="73"/>
      <c r="H163" s="73" t="s">
        <v>13</v>
      </c>
      <c r="I163" s="73" t="s">
        <v>14</v>
      </c>
      <c r="J163" s="73" t="s">
        <v>15</v>
      </c>
      <c r="K163" s="73" t="s">
        <v>16</v>
      </c>
      <c r="L163" s="73" t="s">
        <v>17</v>
      </c>
      <c r="M163" s="73" t="s">
        <v>18</v>
      </c>
      <c r="N163" s="73" t="s">
        <v>19</v>
      </c>
      <c r="O163" s="73" t="s">
        <v>20</v>
      </c>
    </row>
    <row r="164" spans="1:15" s="9" customFormat="1" ht="12.75" outlineLevel="1" x14ac:dyDescent="0.2">
      <c r="A164" s="71" t="s">
        <v>26</v>
      </c>
      <c r="B164" s="72"/>
      <c r="C164" s="71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</row>
    <row r="165" spans="1:15" s="10" customFormat="1" ht="25.5" outlineLevel="1" x14ac:dyDescent="0.2">
      <c r="A165" s="71" t="s">
        <v>112</v>
      </c>
      <c r="B165" s="72" t="s">
        <v>65</v>
      </c>
      <c r="C165" s="71">
        <v>40</v>
      </c>
      <c r="D165" s="73">
        <v>0.28000000000000003</v>
      </c>
      <c r="E165" s="73">
        <v>0.04</v>
      </c>
      <c r="F165" s="73">
        <v>0.76</v>
      </c>
      <c r="G165" s="73">
        <v>4.4000000000000004</v>
      </c>
      <c r="H165" s="73">
        <v>1.2E-2</v>
      </c>
      <c r="I165" s="73">
        <v>2.8</v>
      </c>
      <c r="J165" s="73"/>
      <c r="K165" s="73">
        <v>0.04</v>
      </c>
      <c r="L165" s="73">
        <v>6.8</v>
      </c>
      <c r="M165" s="73">
        <v>12</v>
      </c>
      <c r="N165" s="73">
        <v>5.6</v>
      </c>
      <c r="O165" s="73">
        <v>0.2</v>
      </c>
    </row>
    <row r="166" spans="1:15" s="11" customFormat="1" ht="25.5" outlineLevel="1" x14ac:dyDescent="0.2">
      <c r="A166" s="71" t="s">
        <v>152</v>
      </c>
      <c r="B166" s="72" t="s">
        <v>153</v>
      </c>
      <c r="C166" s="71">
        <v>270</v>
      </c>
      <c r="D166" s="73">
        <v>31.747</v>
      </c>
      <c r="E166" s="73">
        <v>28.298999999999999</v>
      </c>
      <c r="F166" s="73">
        <v>46.912999999999997</v>
      </c>
      <c r="G166" s="73">
        <v>569.01099999999997</v>
      </c>
      <c r="H166" s="73">
        <v>0.15</v>
      </c>
      <c r="I166" s="73">
        <v>1.65</v>
      </c>
      <c r="J166" s="73">
        <v>300</v>
      </c>
      <c r="K166" s="73">
        <v>2.798</v>
      </c>
      <c r="L166" s="73">
        <v>29</v>
      </c>
      <c r="M166" s="73">
        <v>380.38</v>
      </c>
      <c r="N166" s="73">
        <v>69.828000000000003</v>
      </c>
      <c r="O166" s="73">
        <v>4.7619999999999996</v>
      </c>
    </row>
    <row r="167" spans="1:15" s="11" customFormat="1" ht="25.5" outlineLevel="1" x14ac:dyDescent="0.2">
      <c r="A167" s="71" t="s">
        <v>101</v>
      </c>
      <c r="B167" s="72" t="s">
        <v>29</v>
      </c>
      <c r="C167" s="71">
        <v>200</v>
      </c>
      <c r="D167" s="73">
        <v>3.9</v>
      </c>
      <c r="E167" s="73">
        <v>3</v>
      </c>
      <c r="F167" s="73">
        <v>15.28</v>
      </c>
      <c r="G167" s="73">
        <v>99.9</v>
      </c>
      <c r="H167" s="73">
        <v>2.3E-2</v>
      </c>
      <c r="I167" s="73">
        <v>0.78400000000000003</v>
      </c>
      <c r="J167" s="73">
        <v>10</v>
      </c>
      <c r="K167" s="73"/>
      <c r="L167" s="73">
        <v>124.76600000000001</v>
      </c>
      <c r="M167" s="73">
        <v>90</v>
      </c>
      <c r="N167" s="73">
        <v>14</v>
      </c>
      <c r="O167" s="73">
        <v>0.13400000000000001</v>
      </c>
    </row>
    <row r="168" spans="1:15" s="11" customFormat="1" ht="12.75" outlineLevel="1" x14ac:dyDescent="0.2">
      <c r="A168" s="71"/>
      <c r="B168" s="72" t="s">
        <v>102</v>
      </c>
      <c r="C168" s="71">
        <v>60</v>
      </c>
      <c r="D168" s="73">
        <v>4.5</v>
      </c>
      <c r="E168" s="73">
        <v>1.74</v>
      </c>
      <c r="F168" s="73">
        <v>30.84</v>
      </c>
      <c r="G168" s="73">
        <v>157.02000000000001</v>
      </c>
      <c r="H168" s="73">
        <v>6.6000000000000003E-2</v>
      </c>
      <c r="I168" s="73"/>
      <c r="J168" s="73"/>
      <c r="K168" s="73">
        <v>1.02</v>
      </c>
      <c r="L168" s="73">
        <v>11.4</v>
      </c>
      <c r="M168" s="73">
        <v>39</v>
      </c>
      <c r="N168" s="73">
        <v>7.8</v>
      </c>
      <c r="O168" s="73">
        <v>0.72</v>
      </c>
    </row>
    <row r="169" spans="1:15" s="11" customFormat="1" ht="12.75" outlineLevel="1" x14ac:dyDescent="0.2">
      <c r="A169" s="71" t="s">
        <v>25</v>
      </c>
      <c r="B169" s="72"/>
      <c r="C169" s="71">
        <f>SUM(C165:C168)</f>
        <v>570</v>
      </c>
      <c r="D169" s="73">
        <f>SUM(D165:D168)</f>
        <v>40.427</v>
      </c>
      <c r="E169" s="73">
        <f>SUM(E165:E168)</f>
        <v>33.079000000000001</v>
      </c>
      <c r="F169" s="73">
        <f t="shared" ref="F169:O169" si="12">SUM(F165:F168)</f>
        <v>93.792999999999992</v>
      </c>
      <c r="G169" s="73">
        <f t="shared" si="12"/>
        <v>830.3309999999999</v>
      </c>
      <c r="H169" s="73">
        <f t="shared" si="12"/>
        <v>0.251</v>
      </c>
      <c r="I169" s="73">
        <f t="shared" si="12"/>
        <v>5.2339999999999991</v>
      </c>
      <c r="J169" s="73">
        <f t="shared" si="12"/>
        <v>310</v>
      </c>
      <c r="K169" s="73">
        <f t="shared" si="12"/>
        <v>3.8580000000000001</v>
      </c>
      <c r="L169" s="73">
        <f t="shared" si="12"/>
        <v>171.96600000000001</v>
      </c>
      <c r="M169" s="73">
        <f t="shared" si="12"/>
        <v>521.38</v>
      </c>
      <c r="N169" s="73">
        <f t="shared" si="12"/>
        <v>97.227999999999994</v>
      </c>
      <c r="O169" s="73">
        <f t="shared" si="12"/>
        <v>5.8159999999999998</v>
      </c>
    </row>
    <row r="170" spans="1:15" s="12" customFormat="1" ht="13.5" x14ac:dyDescent="0.25">
      <c r="A170" s="71" t="s">
        <v>8</v>
      </c>
      <c r="B170" s="72"/>
      <c r="C170" s="71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</row>
    <row r="171" spans="1:15" s="10" customFormat="1" ht="13.5" outlineLevel="1" x14ac:dyDescent="0.2">
      <c r="A171" s="71" t="s">
        <v>160</v>
      </c>
      <c r="B171" s="72" t="s">
        <v>81</v>
      </c>
      <c r="C171" s="71">
        <v>100</v>
      </c>
      <c r="D171" s="73">
        <v>1.4950000000000001</v>
      </c>
      <c r="E171" s="73">
        <v>0.108</v>
      </c>
      <c r="F171" s="73">
        <v>12.567</v>
      </c>
      <c r="G171" s="73">
        <v>58.66</v>
      </c>
      <c r="H171" s="73">
        <v>5.8999999999999997E-2</v>
      </c>
      <c r="I171" s="73">
        <v>4.63</v>
      </c>
      <c r="J171" s="73">
        <v>1780.81</v>
      </c>
      <c r="K171" s="73">
        <v>0.73299999999999998</v>
      </c>
      <c r="L171" s="73">
        <v>34.69</v>
      </c>
      <c r="M171" s="73">
        <v>58.07</v>
      </c>
      <c r="N171" s="73">
        <v>40.409999999999997</v>
      </c>
      <c r="O171" s="73">
        <v>0.84199999999999997</v>
      </c>
    </row>
    <row r="172" spans="1:15" s="11" customFormat="1" ht="25.5" outlineLevel="1" x14ac:dyDescent="0.2">
      <c r="A172" s="71" t="s">
        <v>155</v>
      </c>
      <c r="B172" s="72" t="s">
        <v>261</v>
      </c>
      <c r="C172" s="71">
        <v>250</v>
      </c>
      <c r="D172" s="73">
        <v>3.524</v>
      </c>
      <c r="E172" s="73">
        <v>6.77</v>
      </c>
      <c r="F172" s="73">
        <v>9.2539999999999996</v>
      </c>
      <c r="G172" s="73">
        <v>114.512</v>
      </c>
      <c r="H172" s="73">
        <v>6.8000000000000005E-2</v>
      </c>
      <c r="I172" s="73">
        <v>21.677</v>
      </c>
      <c r="J172" s="73">
        <v>254.88</v>
      </c>
      <c r="K172" s="73">
        <v>2.4969999999999999</v>
      </c>
      <c r="L172" s="73">
        <v>50.709000000000003</v>
      </c>
      <c r="M172" s="73">
        <v>62.375999999999998</v>
      </c>
      <c r="N172" s="73">
        <v>25.545999999999999</v>
      </c>
      <c r="O172" s="73">
        <v>1.0129999999999999</v>
      </c>
    </row>
    <row r="173" spans="1:15" s="11" customFormat="1" ht="29.45" customHeight="1" outlineLevel="1" x14ac:dyDescent="0.2">
      <c r="A173" s="71" t="s">
        <v>147</v>
      </c>
      <c r="B173" s="72" t="s">
        <v>148</v>
      </c>
      <c r="C173" s="71">
        <v>80</v>
      </c>
      <c r="D173" s="73">
        <v>13.259</v>
      </c>
      <c r="E173" s="73">
        <v>11.776999999999999</v>
      </c>
      <c r="F173" s="73">
        <v>13.512</v>
      </c>
      <c r="G173" s="73">
        <v>213.68199999999999</v>
      </c>
      <c r="H173" s="73">
        <v>9.9000000000000005E-2</v>
      </c>
      <c r="I173" s="73">
        <v>1.18</v>
      </c>
      <c r="J173" s="73">
        <v>41.3</v>
      </c>
      <c r="K173" s="73">
        <v>1.429</v>
      </c>
      <c r="L173" s="73">
        <v>17.524000000000001</v>
      </c>
      <c r="M173" s="73">
        <v>119.62</v>
      </c>
      <c r="N173" s="73">
        <v>20.706</v>
      </c>
      <c r="O173" s="73">
        <v>1.577</v>
      </c>
    </row>
    <row r="174" spans="1:15" s="11" customFormat="1" ht="12.75" outlineLevel="1" x14ac:dyDescent="0.2">
      <c r="A174" s="71" t="s">
        <v>106</v>
      </c>
      <c r="B174" s="72" t="s">
        <v>64</v>
      </c>
      <c r="C174" s="71">
        <v>30</v>
      </c>
      <c r="D174" s="73">
        <v>0.42399999999999999</v>
      </c>
      <c r="E174" s="73">
        <v>1.226</v>
      </c>
      <c r="F174" s="73">
        <v>1.6859999999999999</v>
      </c>
      <c r="G174" s="73">
        <v>19.64</v>
      </c>
      <c r="H174" s="73">
        <v>1.7999999999999999E-2</v>
      </c>
      <c r="I174" s="73">
        <v>3.2000000000000001E-2</v>
      </c>
      <c r="J174" s="73">
        <v>8</v>
      </c>
      <c r="K174" s="73">
        <v>5.3999999999999999E-2</v>
      </c>
      <c r="L174" s="73">
        <v>7.4</v>
      </c>
      <c r="M174" s="73">
        <v>6.6</v>
      </c>
      <c r="N174" s="73">
        <v>1.04</v>
      </c>
      <c r="O174" s="73">
        <v>0.04</v>
      </c>
    </row>
    <row r="175" spans="1:15" s="11" customFormat="1" ht="25.5" outlineLevel="1" x14ac:dyDescent="0.2">
      <c r="A175" s="71" t="s">
        <v>156</v>
      </c>
      <c r="B175" s="72" t="s">
        <v>79</v>
      </c>
      <c r="C175" s="71">
        <v>180</v>
      </c>
      <c r="D175" s="73">
        <v>2.718</v>
      </c>
      <c r="E175" s="73">
        <v>3.1160000000000001</v>
      </c>
      <c r="F175" s="73">
        <v>14.56</v>
      </c>
      <c r="G175" s="73">
        <v>99.616</v>
      </c>
      <c r="H175" s="73">
        <v>0.13</v>
      </c>
      <c r="I175" s="73">
        <v>9.5</v>
      </c>
      <c r="J175" s="73">
        <v>3816</v>
      </c>
      <c r="K175" s="73">
        <v>0.83</v>
      </c>
      <c r="L175" s="73">
        <v>52.62</v>
      </c>
      <c r="M175" s="73">
        <v>107.42</v>
      </c>
      <c r="N175" s="73">
        <v>72.52</v>
      </c>
      <c r="O175" s="73">
        <v>1.3620000000000001</v>
      </c>
    </row>
    <row r="176" spans="1:15" s="11" customFormat="1" ht="25.5" outlineLevel="1" x14ac:dyDescent="0.2">
      <c r="A176" s="71" t="s">
        <v>108</v>
      </c>
      <c r="B176" s="72" t="s">
        <v>109</v>
      </c>
      <c r="C176" s="71">
        <v>200</v>
      </c>
      <c r="D176" s="73">
        <v>0.78</v>
      </c>
      <c r="E176" s="73">
        <v>0.06</v>
      </c>
      <c r="F176" s="73">
        <v>20.12</v>
      </c>
      <c r="G176" s="73">
        <v>85.3</v>
      </c>
      <c r="H176" s="73">
        <v>0.02</v>
      </c>
      <c r="I176" s="73">
        <v>0.8</v>
      </c>
      <c r="J176" s="73"/>
      <c r="K176" s="73">
        <v>1.1000000000000001</v>
      </c>
      <c r="L176" s="73">
        <v>32</v>
      </c>
      <c r="M176" s="73">
        <v>29.2</v>
      </c>
      <c r="N176" s="73">
        <v>21</v>
      </c>
      <c r="O176" s="73">
        <v>0.67</v>
      </c>
    </row>
    <row r="177" spans="1:15" s="11" customFormat="1" ht="12.75" outlineLevel="1" x14ac:dyDescent="0.2">
      <c r="A177" s="71"/>
      <c r="B177" s="72" t="s">
        <v>6</v>
      </c>
      <c r="C177" s="71">
        <v>40</v>
      </c>
      <c r="D177" s="73">
        <v>3.16</v>
      </c>
      <c r="E177" s="73">
        <v>0.4</v>
      </c>
      <c r="F177" s="73">
        <v>19.32</v>
      </c>
      <c r="G177" s="73">
        <v>94</v>
      </c>
      <c r="H177" s="73">
        <v>6.4000000000000001E-2</v>
      </c>
      <c r="I177" s="73"/>
      <c r="J177" s="73"/>
      <c r="K177" s="73">
        <v>0.52</v>
      </c>
      <c r="L177" s="73">
        <v>9.1999999999999993</v>
      </c>
      <c r="M177" s="73">
        <v>34.799999999999997</v>
      </c>
      <c r="N177" s="73">
        <v>13.2</v>
      </c>
      <c r="O177" s="73">
        <v>0.8</v>
      </c>
    </row>
    <row r="178" spans="1:15" s="11" customFormat="1" ht="12.75" outlineLevel="1" x14ac:dyDescent="0.2">
      <c r="A178" s="71"/>
      <c r="B178" s="72" t="s">
        <v>57</v>
      </c>
      <c r="C178" s="71">
        <v>50</v>
      </c>
      <c r="D178" s="73">
        <v>3.3</v>
      </c>
      <c r="E178" s="73">
        <v>0.6</v>
      </c>
      <c r="F178" s="73">
        <v>19.82</v>
      </c>
      <c r="G178" s="73">
        <v>99</v>
      </c>
      <c r="H178" s="73">
        <v>8.5000000000000006E-2</v>
      </c>
      <c r="I178" s="73"/>
      <c r="J178" s="73"/>
      <c r="K178" s="73">
        <v>0.5</v>
      </c>
      <c r="L178" s="73">
        <v>14.5</v>
      </c>
      <c r="M178" s="73">
        <v>75</v>
      </c>
      <c r="N178" s="73">
        <v>23.5</v>
      </c>
      <c r="O178" s="73">
        <v>1.95</v>
      </c>
    </row>
    <row r="179" spans="1:15" s="11" customFormat="1" ht="12.75" outlineLevel="1" x14ac:dyDescent="0.2">
      <c r="A179" s="71" t="s">
        <v>24</v>
      </c>
      <c r="B179" s="72"/>
      <c r="C179" s="71">
        <f>SUM(C171:C178)</f>
        <v>930</v>
      </c>
      <c r="D179" s="73">
        <f>SUM(D171:D178)</f>
        <v>28.66</v>
      </c>
      <c r="E179" s="73">
        <f t="shared" ref="E179:O179" si="13">SUM(E171:E178)</f>
        <v>24.056999999999995</v>
      </c>
      <c r="F179" s="73">
        <f t="shared" si="13"/>
        <v>110.839</v>
      </c>
      <c r="G179" s="73">
        <f t="shared" si="13"/>
        <v>784.41</v>
      </c>
      <c r="H179" s="73">
        <f t="shared" si="13"/>
        <v>0.54300000000000004</v>
      </c>
      <c r="I179" s="73">
        <f t="shared" si="13"/>
        <v>37.818999999999996</v>
      </c>
      <c r="J179" s="73">
        <f t="shared" si="13"/>
        <v>5900.99</v>
      </c>
      <c r="K179" s="73">
        <f t="shared" si="13"/>
        <v>7.6630000000000003</v>
      </c>
      <c r="L179" s="73">
        <f t="shared" si="13"/>
        <v>218.643</v>
      </c>
      <c r="M179" s="73">
        <f t="shared" si="13"/>
        <v>493.08600000000001</v>
      </c>
      <c r="N179" s="73">
        <f t="shared" si="13"/>
        <v>217.92199999999997</v>
      </c>
      <c r="O179" s="73">
        <f t="shared" si="13"/>
        <v>8.2539999999999996</v>
      </c>
    </row>
    <row r="180" spans="1:15" s="12" customFormat="1" ht="13.5" x14ac:dyDescent="0.25">
      <c r="A180" s="71" t="s">
        <v>9</v>
      </c>
      <c r="B180" s="72"/>
      <c r="C180" s="71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s="10" customFormat="1" ht="13.5" outlineLevel="1" x14ac:dyDescent="0.2">
      <c r="A181" s="71"/>
      <c r="B181" s="72" t="s">
        <v>110</v>
      </c>
      <c r="C181" s="71">
        <v>15</v>
      </c>
      <c r="D181" s="73">
        <v>1.125</v>
      </c>
      <c r="E181" s="73">
        <v>1.47</v>
      </c>
      <c r="F181" s="73">
        <v>11.16</v>
      </c>
      <c r="G181" s="73">
        <v>62.55</v>
      </c>
      <c r="H181" s="73">
        <v>1.2E-2</v>
      </c>
      <c r="I181" s="73"/>
      <c r="J181" s="73">
        <v>1.5</v>
      </c>
      <c r="K181" s="73"/>
      <c r="L181" s="73">
        <v>4.3499999999999996</v>
      </c>
      <c r="M181" s="73">
        <v>13.5</v>
      </c>
      <c r="N181" s="73">
        <v>3</v>
      </c>
      <c r="O181" s="73">
        <v>0.315</v>
      </c>
    </row>
    <row r="182" spans="1:15" s="11" customFormat="1" ht="12.75" outlineLevel="1" x14ac:dyDescent="0.2">
      <c r="A182" s="71"/>
      <c r="B182" s="72" t="s">
        <v>198</v>
      </c>
      <c r="C182" s="71">
        <v>200</v>
      </c>
      <c r="D182" s="73">
        <v>8.1999999999999993</v>
      </c>
      <c r="E182" s="73">
        <v>3</v>
      </c>
      <c r="F182" s="73">
        <v>11.8</v>
      </c>
      <c r="G182" s="73">
        <v>114</v>
      </c>
      <c r="H182" s="73"/>
      <c r="I182" s="73">
        <v>1.2</v>
      </c>
      <c r="J182" s="73">
        <v>20</v>
      </c>
      <c r="K182" s="73"/>
      <c r="L182" s="73">
        <v>248</v>
      </c>
      <c r="M182" s="73">
        <v>190</v>
      </c>
      <c r="N182" s="73">
        <v>30</v>
      </c>
      <c r="O182" s="73">
        <v>0.2</v>
      </c>
    </row>
    <row r="183" spans="1:15" s="11" customFormat="1" ht="12.75" outlineLevel="1" x14ac:dyDescent="0.2">
      <c r="A183" s="71"/>
      <c r="B183" s="72" t="s">
        <v>199</v>
      </c>
      <c r="C183" s="71">
        <v>235</v>
      </c>
      <c r="D183" s="73">
        <v>0.94</v>
      </c>
      <c r="E183" s="73">
        <v>0.94</v>
      </c>
      <c r="F183" s="73">
        <v>23.03</v>
      </c>
      <c r="G183" s="73">
        <v>110.45</v>
      </c>
      <c r="H183" s="73">
        <v>7.0999999999999994E-2</v>
      </c>
      <c r="I183" s="73">
        <v>23.5</v>
      </c>
      <c r="J183" s="73">
        <v>11.75</v>
      </c>
      <c r="K183" s="73">
        <v>0.47</v>
      </c>
      <c r="L183" s="73">
        <v>37.6</v>
      </c>
      <c r="M183" s="73">
        <v>25.85</v>
      </c>
      <c r="N183" s="73">
        <v>21.15</v>
      </c>
      <c r="O183" s="73">
        <v>5.17</v>
      </c>
    </row>
    <row r="184" spans="1:15" s="11" customFormat="1" ht="12.75" outlineLevel="1" x14ac:dyDescent="0.2">
      <c r="A184" s="71" t="s">
        <v>23</v>
      </c>
      <c r="B184" s="72"/>
      <c r="C184" s="71">
        <f>SUM(C181:C183)</f>
        <v>450</v>
      </c>
      <c r="D184" s="73">
        <v>10.265000000000001</v>
      </c>
      <c r="E184" s="73">
        <v>5.41</v>
      </c>
      <c r="F184" s="73">
        <v>45.99</v>
      </c>
      <c r="G184" s="73">
        <v>287</v>
      </c>
      <c r="H184" s="73">
        <v>8.3000000000000004E-2</v>
      </c>
      <c r="I184" s="73">
        <v>24.7</v>
      </c>
      <c r="J184" s="73">
        <v>33.25</v>
      </c>
      <c r="K184" s="73">
        <v>0.47</v>
      </c>
      <c r="L184" s="73">
        <v>289.95</v>
      </c>
      <c r="M184" s="73">
        <v>229.35</v>
      </c>
      <c r="N184" s="73">
        <v>54.15</v>
      </c>
      <c r="O184" s="73">
        <v>5.6849999999999996</v>
      </c>
    </row>
    <row r="185" spans="1:15" s="12" customFormat="1" ht="13.5" x14ac:dyDescent="0.25">
      <c r="A185" s="71" t="s">
        <v>33</v>
      </c>
      <c r="B185" s="72"/>
      <c r="C185" s="71"/>
      <c r="D185" s="73">
        <f>D184+D179+D169</f>
        <v>79.352000000000004</v>
      </c>
      <c r="E185" s="73">
        <f t="shared" ref="E185:O185" si="14">E184+E179+E169</f>
        <v>62.545999999999992</v>
      </c>
      <c r="F185" s="73">
        <f t="shared" si="14"/>
        <v>250.62200000000001</v>
      </c>
      <c r="G185" s="73">
        <f t="shared" si="14"/>
        <v>1901.7409999999998</v>
      </c>
      <c r="H185" s="73">
        <f t="shared" si="14"/>
        <v>0.877</v>
      </c>
      <c r="I185" s="73">
        <f t="shared" si="14"/>
        <v>67.752999999999986</v>
      </c>
      <c r="J185" s="73">
        <f t="shared" si="14"/>
        <v>6244.24</v>
      </c>
      <c r="K185" s="73">
        <f t="shared" si="14"/>
        <v>11.991000000000001</v>
      </c>
      <c r="L185" s="73">
        <f t="shared" si="14"/>
        <v>680.55899999999997</v>
      </c>
      <c r="M185" s="73">
        <f t="shared" si="14"/>
        <v>1243.816</v>
      </c>
      <c r="N185" s="73">
        <f t="shared" si="14"/>
        <v>369.29999999999995</v>
      </c>
      <c r="O185" s="73">
        <f t="shared" si="14"/>
        <v>19.754999999999999</v>
      </c>
    </row>
    <row r="186" spans="1:15" s="13" customFormat="1" ht="12.75" x14ac:dyDescent="0.2">
      <c r="A186" s="71" t="s">
        <v>32</v>
      </c>
      <c r="B186" s="72"/>
      <c r="C186" s="71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</row>
    <row r="187" spans="1:15" s="9" customFormat="1" ht="25.5" outlineLevel="1" x14ac:dyDescent="0.2">
      <c r="A187" s="71" t="s">
        <v>48</v>
      </c>
      <c r="B187" s="72" t="s">
        <v>47</v>
      </c>
      <c r="C187" s="71" t="s">
        <v>0</v>
      </c>
      <c r="D187" s="73" t="s">
        <v>1</v>
      </c>
      <c r="E187" s="73"/>
      <c r="F187" s="73"/>
      <c r="G187" s="73" t="s">
        <v>46</v>
      </c>
      <c r="H187" s="73" t="s">
        <v>11</v>
      </c>
      <c r="I187" s="73"/>
      <c r="J187" s="73"/>
      <c r="K187" s="73"/>
      <c r="L187" s="73" t="s">
        <v>12</v>
      </c>
      <c r="M187" s="73"/>
      <c r="N187" s="73"/>
      <c r="O187" s="73"/>
    </row>
    <row r="188" spans="1:15" s="9" customFormat="1" ht="12.75" outlineLevel="1" x14ac:dyDescent="0.2">
      <c r="A188" s="71"/>
      <c r="B188" s="72"/>
      <c r="C188" s="71"/>
      <c r="D188" s="73" t="s">
        <v>2</v>
      </c>
      <c r="E188" s="73" t="s">
        <v>3</v>
      </c>
      <c r="F188" s="73" t="s">
        <v>4</v>
      </c>
      <c r="G188" s="73"/>
      <c r="H188" s="73" t="s">
        <v>13</v>
      </c>
      <c r="I188" s="73" t="s">
        <v>14</v>
      </c>
      <c r="J188" s="73" t="s">
        <v>15</v>
      </c>
      <c r="K188" s="73" t="s">
        <v>16</v>
      </c>
      <c r="L188" s="73" t="s">
        <v>17</v>
      </c>
      <c r="M188" s="73" t="s">
        <v>18</v>
      </c>
      <c r="N188" s="73" t="s">
        <v>19</v>
      </c>
      <c r="O188" s="73" t="s">
        <v>20</v>
      </c>
    </row>
    <row r="189" spans="1:15" s="9" customFormat="1" ht="12.75" outlineLevel="1" x14ac:dyDescent="0.2">
      <c r="A189" s="71" t="s">
        <v>26</v>
      </c>
      <c r="B189" s="72"/>
      <c r="C189" s="71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</row>
    <row r="190" spans="1:15" s="10" customFormat="1" ht="13.5" outlineLevel="1" x14ac:dyDescent="0.2">
      <c r="A190" s="71" t="s">
        <v>158</v>
      </c>
      <c r="B190" s="72" t="s">
        <v>54</v>
      </c>
      <c r="C190" s="71">
        <v>170</v>
      </c>
      <c r="D190" s="73">
        <v>31.055</v>
      </c>
      <c r="E190" s="73">
        <v>19.748000000000001</v>
      </c>
      <c r="F190" s="73">
        <v>27.739000000000001</v>
      </c>
      <c r="G190" s="73">
        <v>419.40499999999997</v>
      </c>
      <c r="H190" s="73">
        <v>0.16600000000000001</v>
      </c>
      <c r="I190" s="73">
        <v>0.80800000000000005</v>
      </c>
      <c r="J190" s="73">
        <v>122.5</v>
      </c>
      <c r="K190" s="73">
        <v>0.39600000000000002</v>
      </c>
      <c r="L190" s="73">
        <v>277.58499999999998</v>
      </c>
      <c r="M190" s="73">
        <v>381.02800000000002</v>
      </c>
      <c r="N190" s="73">
        <v>42.631999999999998</v>
      </c>
      <c r="O190" s="73">
        <v>1.2589999999999999</v>
      </c>
    </row>
    <row r="191" spans="1:15" s="11" customFormat="1" ht="12.75" outlineLevel="1" x14ac:dyDescent="0.2">
      <c r="A191" s="71" t="s">
        <v>159</v>
      </c>
      <c r="B191" s="72" t="s">
        <v>80</v>
      </c>
      <c r="C191" s="71">
        <v>30</v>
      </c>
      <c r="D191" s="73">
        <v>0.156</v>
      </c>
      <c r="E191" s="73">
        <v>8.9999999999999993E-3</v>
      </c>
      <c r="F191" s="73">
        <v>19.494</v>
      </c>
      <c r="G191" s="73">
        <v>78.78</v>
      </c>
      <c r="H191" s="73">
        <v>3.0000000000000001E-3</v>
      </c>
      <c r="I191" s="73">
        <v>0.12</v>
      </c>
      <c r="J191" s="73">
        <v>17.489999999999998</v>
      </c>
      <c r="K191" s="73">
        <v>0.16500000000000001</v>
      </c>
      <c r="L191" s="73">
        <v>4.8</v>
      </c>
      <c r="M191" s="73">
        <v>4.38</v>
      </c>
      <c r="N191" s="73">
        <v>3.15</v>
      </c>
      <c r="O191" s="73">
        <v>0.15</v>
      </c>
    </row>
    <row r="192" spans="1:15" s="11" customFormat="1" ht="12.75" outlineLevel="1" x14ac:dyDescent="0.2">
      <c r="A192" s="71" t="s">
        <v>143</v>
      </c>
      <c r="B192" s="72" t="s">
        <v>167</v>
      </c>
      <c r="C192" s="71">
        <v>207</v>
      </c>
      <c r="D192" s="73">
        <v>6.3E-2</v>
      </c>
      <c r="E192" s="73">
        <v>7.0000000000000001E-3</v>
      </c>
      <c r="F192" s="73">
        <v>10.193</v>
      </c>
      <c r="G192" s="73">
        <v>42.292000000000002</v>
      </c>
      <c r="H192" s="73">
        <v>4.0000000000000001E-3</v>
      </c>
      <c r="I192" s="73">
        <v>2.9</v>
      </c>
      <c r="J192" s="73"/>
      <c r="K192" s="73">
        <v>1.4E-2</v>
      </c>
      <c r="L192" s="73">
        <v>7.75</v>
      </c>
      <c r="M192" s="73">
        <v>9.7799999999999994</v>
      </c>
      <c r="N192" s="73">
        <v>5.24</v>
      </c>
      <c r="O192" s="73">
        <v>0.89200000000000002</v>
      </c>
    </row>
    <row r="193" spans="1:15" s="11" customFormat="1" ht="12.75" outlineLevel="1" x14ac:dyDescent="0.2">
      <c r="A193" s="71"/>
      <c r="B193" s="72" t="s">
        <v>102</v>
      </c>
      <c r="C193" s="71">
        <v>60</v>
      </c>
      <c r="D193" s="73">
        <v>4.5</v>
      </c>
      <c r="E193" s="73">
        <v>1.74</v>
      </c>
      <c r="F193" s="73">
        <v>30.84</v>
      </c>
      <c r="G193" s="73">
        <v>157.02000000000001</v>
      </c>
      <c r="H193" s="73">
        <v>6.6000000000000003E-2</v>
      </c>
      <c r="I193" s="73"/>
      <c r="J193" s="73"/>
      <c r="K193" s="73">
        <v>1.02</v>
      </c>
      <c r="L193" s="73">
        <v>11.4</v>
      </c>
      <c r="M193" s="73">
        <v>39</v>
      </c>
      <c r="N193" s="73">
        <v>7.8</v>
      </c>
      <c r="O193" s="73">
        <v>0.72</v>
      </c>
    </row>
    <row r="194" spans="1:15" s="11" customFormat="1" ht="12.75" outlineLevel="1" x14ac:dyDescent="0.2">
      <c r="A194" s="71"/>
      <c r="B194" s="72" t="s">
        <v>157</v>
      </c>
      <c r="C194" s="71">
        <v>150</v>
      </c>
      <c r="D194" s="73">
        <v>0.6</v>
      </c>
      <c r="E194" s="73">
        <v>0.6</v>
      </c>
      <c r="F194" s="73">
        <v>14.7</v>
      </c>
      <c r="G194" s="73">
        <v>70.5</v>
      </c>
      <c r="H194" s="73">
        <v>4.4999999999999998E-2</v>
      </c>
      <c r="I194" s="73">
        <v>15</v>
      </c>
      <c r="J194" s="73">
        <v>7.5</v>
      </c>
      <c r="K194" s="73">
        <v>0.3</v>
      </c>
      <c r="L194" s="73">
        <v>24</v>
      </c>
      <c r="M194" s="73">
        <v>16.5</v>
      </c>
      <c r="N194" s="73">
        <v>13.5</v>
      </c>
      <c r="O194" s="73">
        <v>3.3</v>
      </c>
    </row>
    <row r="195" spans="1:15" s="11" customFormat="1" ht="12.75" outlineLevel="1" x14ac:dyDescent="0.2">
      <c r="A195" s="71" t="s">
        <v>25</v>
      </c>
      <c r="B195" s="72"/>
      <c r="C195" s="71">
        <f>SUM(C190:C194)</f>
        <v>617</v>
      </c>
      <c r="D195" s="73">
        <v>36.374000000000002</v>
      </c>
      <c r="E195" s="73">
        <v>22.103999999999999</v>
      </c>
      <c r="F195" s="73">
        <v>102.96599999999999</v>
      </c>
      <c r="G195" s="73">
        <v>767.99699999999996</v>
      </c>
      <c r="H195" s="73">
        <v>0.28399999999999997</v>
      </c>
      <c r="I195" s="73">
        <v>18.827999999999999</v>
      </c>
      <c r="J195" s="73">
        <v>147.49</v>
      </c>
      <c r="K195" s="73">
        <v>1.895</v>
      </c>
      <c r="L195" s="73">
        <v>325.53500000000003</v>
      </c>
      <c r="M195" s="73">
        <v>450.68799999999999</v>
      </c>
      <c r="N195" s="73">
        <v>72.322000000000003</v>
      </c>
      <c r="O195" s="73">
        <v>6.3209999999999997</v>
      </c>
    </row>
    <row r="196" spans="1:15" s="11" customFormat="1" ht="12.75" outlineLevel="1" x14ac:dyDescent="0.2">
      <c r="A196" s="71" t="s">
        <v>8</v>
      </c>
      <c r="B196" s="72"/>
      <c r="C196" s="71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</row>
    <row r="197" spans="1:15" s="11" customFormat="1" ht="25.5" outlineLevel="1" x14ac:dyDescent="0.2">
      <c r="A197" s="71" t="s">
        <v>154</v>
      </c>
      <c r="B197" s="72" t="s">
        <v>51</v>
      </c>
      <c r="C197" s="71">
        <v>100</v>
      </c>
      <c r="D197" s="73">
        <v>1.667</v>
      </c>
      <c r="E197" s="73">
        <v>2.1800000000000002</v>
      </c>
      <c r="F197" s="73">
        <v>8.1989999999999998</v>
      </c>
      <c r="G197" s="73">
        <v>59.491999999999997</v>
      </c>
      <c r="H197" s="73">
        <v>4.4999999999999998E-2</v>
      </c>
      <c r="I197" s="73">
        <v>9.8000000000000007</v>
      </c>
      <c r="J197" s="73">
        <v>13.4</v>
      </c>
      <c r="K197" s="73">
        <v>1.026</v>
      </c>
      <c r="L197" s="73">
        <v>27.93</v>
      </c>
      <c r="M197" s="73">
        <v>41.92</v>
      </c>
      <c r="N197" s="73">
        <v>18.57</v>
      </c>
      <c r="O197" s="73">
        <v>1.3109999999999999</v>
      </c>
    </row>
    <row r="198" spans="1:15" s="12" customFormat="1" ht="13.5" x14ac:dyDescent="0.25">
      <c r="A198" s="71" t="s">
        <v>161</v>
      </c>
      <c r="B198" s="72" t="s">
        <v>207</v>
      </c>
      <c r="C198" s="71">
        <v>250</v>
      </c>
      <c r="D198" s="73">
        <v>8.3119999999999994</v>
      </c>
      <c r="E198" s="73">
        <v>6.3869999999999996</v>
      </c>
      <c r="F198" s="73">
        <v>14.241</v>
      </c>
      <c r="G198" s="73">
        <v>148.44399999999999</v>
      </c>
      <c r="H198" s="73">
        <v>0.17399999999999999</v>
      </c>
      <c r="I198" s="73">
        <v>22.829000000000001</v>
      </c>
      <c r="J198" s="73">
        <v>9.3000000000000007</v>
      </c>
      <c r="K198" s="73">
        <v>2.5009999999999999</v>
      </c>
      <c r="L198" s="73">
        <v>24.91</v>
      </c>
      <c r="M198" s="73">
        <v>120.37</v>
      </c>
      <c r="N198" s="73">
        <v>33.590000000000003</v>
      </c>
      <c r="O198" s="73">
        <v>1.2190000000000001</v>
      </c>
    </row>
    <row r="199" spans="1:15" s="10" customFormat="1" ht="25.5" outlineLevel="1" x14ac:dyDescent="0.2">
      <c r="A199" s="71" t="s">
        <v>192</v>
      </c>
      <c r="B199" s="72" t="s">
        <v>193</v>
      </c>
      <c r="C199" s="71">
        <v>100</v>
      </c>
      <c r="D199" s="73">
        <v>14.19</v>
      </c>
      <c r="E199" s="73">
        <v>7.633</v>
      </c>
      <c r="F199" s="73">
        <v>8.0549999999999997</v>
      </c>
      <c r="G199" s="73">
        <v>158.71100000000001</v>
      </c>
      <c r="H199" s="73">
        <v>0.26300000000000001</v>
      </c>
      <c r="I199" s="73">
        <v>25.475999999999999</v>
      </c>
      <c r="J199" s="73">
        <v>6086</v>
      </c>
      <c r="K199" s="73">
        <v>1.6779999999999999</v>
      </c>
      <c r="L199" s="73">
        <v>26.72</v>
      </c>
      <c r="M199" s="73">
        <v>251.23</v>
      </c>
      <c r="N199" s="73">
        <v>16.84</v>
      </c>
      <c r="O199" s="73">
        <v>5.2930000000000001</v>
      </c>
    </row>
    <row r="200" spans="1:15" s="11" customFormat="1" ht="12.75" outlineLevel="1" x14ac:dyDescent="0.2">
      <c r="A200" s="71" t="s">
        <v>162</v>
      </c>
      <c r="B200" s="72" t="s">
        <v>56</v>
      </c>
      <c r="C200" s="71">
        <v>180</v>
      </c>
      <c r="D200" s="73">
        <v>10.135999999999999</v>
      </c>
      <c r="E200" s="73">
        <v>7.7149999999999999</v>
      </c>
      <c r="F200" s="73">
        <v>45.771000000000001</v>
      </c>
      <c r="G200" s="73">
        <v>292.66300000000001</v>
      </c>
      <c r="H200" s="73">
        <v>0.34499999999999997</v>
      </c>
      <c r="I200" s="73"/>
      <c r="J200" s="73">
        <v>28</v>
      </c>
      <c r="K200" s="73">
        <v>0.71</v>
      </c>
      <c r="L200" s="73">
        <v>18.983000000000001</v>
      </c>
      <c r="M200" s="73">
        <v>240.76599999999999</v>
      </c>
      <c r="N200" s="73">
        <v>160.078</v>
      </c>
      <c r="O200" s="73">
        <v>5.3840000000000003</v>
      </c>
    </row>
    <row r="201" spans="1:15" s="11" customFormat="1" ht="12.75" outlineLevel="1" x14ac:dyDescent="0.2">
      <c r="A201" s="71" t="s">
        <v>120</v>
      </c>
      <c r="B201" s="72" t="s">
        <v>59</v>
      </c>
      <c r="C201" s="71">
        <v>200</v>
      </c>
      <c r="D201" s="73">
        <v>0.16</v>
      </c>
      <c r="E201" s="73">
        <v>0.16</v>
      </c>
      <c r="F201" s="73">
        <v>13.9</v>
      </c>
      <c r="G201" s="73">
        <v>58.7</v>
      </c>
      <c r="H201" s="73">
        <v>1.2E-2</v>
      </c>
      <c r="I201" s="73">
        <v>4</v>
      </c>
      <c r="J201" s="73">
        <v>2</v>
      </c>
      <c r="K201" s="73">
        <v>0.08</v>
      </c>
      <c r="L201" s="73">
        <v>6.4</v>
      </c>
      <c r="M201" s="73">
        <v>4.4000000000000004</v>
      </c>
      <c r="N201" s="73">
        <v>3.6</v>
      </c>
      <c r="O201" s="73">
        <v>0.91</v>
      </c>
    </row>
    <row r="202" spans="1:15" s="11" customFormat="1" ht="12.75" outlineLevel="1" x14ac:dyDescent="0.2">
      <c r="A202" s="71"/>
      <c r="B202" s="72" t="s">
        <v>6</v>
      </c>
      <c r="C202" s="71">
        <v>40</v>
      </c>
      <c r="D202" s="73">
        <v>3.16</v>
      </c>
      <c r="E202" s="73">
        <v>0.4</v>
      </c>
      <c r="F202" s="73">
        <v>19.32</v>
      </c>
      <c r="G202" s="73">
        <v>94</v>
      </c>
      <c r="H202" s="73">
        <v>6.4000000000000001E-2</v>
      </c>
      <c r="I202" s="73"/>
      <c r="J202" s="73"/>
      <c r="K202" s="73">
        <v>0.52</v>
      </c>
      <c r="L202" s="73">
        <v>9.1999999999999993</v>
      </c>
      <c r="M202" s="73">
        <v>34.799999999999997</v>
      </c>
      <c r="N202" s="73">
        <v>13.2</v>
      </c>
      <c r="O202" s="73">
        <v>0.8</v>
      </c>
    </row>
    <row r="203" spans="1:15" s="11" customFormat="1" ht="12.75" outlineLevel="1" x14ac:dyDescent="0.2">
      <c r="A203" s="71"/>
      <c r="B203" s="72" t="s">
        <v>57</v>
      </c>
      <c r="C203" s="71">
        <v>50</v>
      </c>
      <c r="D203" s="73">
        <v>3.3</v>
      </c>
      <c r="E203" s="73">
        <v>0.6</v>
      </c>
      <c r="F203" s="73">
        <v>19.82</v>
      </c>
      <c r="G203" s="73">
        <v>99</v>
      </c>
      <c r="H203" s="73">
        <v>8.5000000000000006E-2</v>
      </c>
      <c r="I203" s="73"/>
      <c r="J203" s="73"/>
      <c r="K203" s="73">
        <v>0.5</v>
      </c>
      <c r="L203" s="73">
        <v>14.5</v>
      </c>
      <c r="M203" s="73">
        <v>75</v>
      </c>
      <c r="N203" s="73">
        <v>23.5</v>
      </c>
      <c r="O203" s="73">
        <v>1.95</v>
      </c>
    </row>
    <row r="204" spans="1:15" s="11" customFormat="1" ht="12.75" outlineLevel="1" x14ac:dyDescent="0.2">
      <c r="A204" s="71" t="s">
        <v>24</v>
      </c>
      <c r="B204" s="72"/>
      <c r="C204" s="71">
        <f>SUM(C197:C203)</f>
        <v>920</v>
      </c>
      <c r="D204" s="73">
        <f>SUM(D197:D203)</f>
        <v>40.924999999999983</v>
      </c>
      <c r="E204" s="73">
        <f t="shared" ref="E204:O204" si="15">SUM(E197:E203)</f>
        <v>25.074999999999999</v>
      </c>
      <c r="F204" s="73">
        <f t="shared" si="15"/>
        <v>129.30599999999998</v>
      </c>
      <c r="G204" s="73">
        <f t="shared" si="15"/>
        <v>911.01</v>
      </c>
      <c r="H204" s="73">
        <f t="shared" si="15"/>
        <v>0.98799999999999999</v>
      </c>
      <c r="I204" s="73">
        <f t="shared" si="15"/>
        <v>62.105000000000004</v>
      </c>
      <c r="J204" s="73">
        <f t="shared" si="15"/>
        <v>6138.7</v>
      </c>
      <c r="K204" s="73">
        <f t="shared" si="15"/>
        <v>7.0150000000000006</v>
      </c>
      <c r="L204" s="73">
        <f t="shared" si="15"/>
        <v>128.64300000000003</v>
      </c>
      <c r="M204" s="73">
        <f t="shared" si="15"/>
        <v>768.48599999999988</v>
      </c>
      <c r="N204" s="73">
        <f t="shared" si="15"/>
        <v>269.37799999999999</v>
      </c>
      <c r="O204" s="73">
        <f t="shared" si="15"/>
        <v>16.867000000000001</v>
      </c>
    </row>
    <row r="205" spans="1:15" s="11" customFormat="1" ht="12.75" outlineLevel="1" x14ac:dyDescent="0.2">
      <c r="A205" s="71" t="s">
        <v>9</v>
      </c>
      <c r="B205" s="72"/>
      <c r="C205" s="71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</row>
    <row r="206" spans="1:15" s="11" customFormat="1" ht="12.75" outlineLevel="1" x14ac:dyDescent="0.2">
      <c r="A206" s="71"/>
      <c r="B206" s="72" t="s">
        <v>121</v>
      </c>
      <c r="C206" s="71">
        <v>15</v>
      </c>
      <c r="D206" s="73">
        <v>0.12</v>
      </c>
      <c r="E206" s="73">
        <v>1.4999999999999999E-2</v>
      </c>
      <c r="F206" s="73">
        <v>11.97</v>
      </c>
      <c r="G206" s="73">
        <v>48.9</v>
      </c>
      <c r="H206" s="73"/>
      <c r="I206" s="73"/>
      <c r="J206" s="73"/>
      <c r="K206" s="73"/>
      <c r="L206" s="73">
        <v>3.75</v>
      </c>
      <c r="M206" s="73">
        <v>1.8</v>
      </c>
      <c r="N206" s="73">
        <v>0.9</v>
      </c>
      <c r="O206" s="73">
        <v>0.21</v>
      </c>
    </row>
    <row r="207" spans="1:15" s="11" customFormat="1" ht="12.75" outlineLevel="1" x14ac:dyDescent="0.2">
      <c r="A207" s="71"/>
      <c r="B207" s="72" t="s">
        <v>198</v>
      </c>
      <c r="C207" s="71">
        <v>200</v>
      </c>
      <c r="D207" s="73">
        <v>8.1999999999999993</v>
      </c>
      <c r="E207" s="73">
        <v>3</v>
      </c>
      <c r="F207" s="73">
        <v>11.8</v>
      </c>
      <c r="G207" s="73">
        <v>114</v>
      </c>
      <c r="H207" s="73"/>
      <c r="I207" s="73">
        <v>1.2</v>
      </c>
      <c r="J207" s="73">
        <v>20</v>
      </c>
      <c r="K207" s="73"/>
      <c r="L207" s="73">
        <v>248</v>
      </c>
      <c r="M207" s="73">
        <v>190</v>
      </c>
      <c r="N207" s="73">
        <v>30</v>
      </c>
      <c r="O207" s="73">
        <v>0.2</v>
      </c>
    </row>
    <row r="208" spans="1:15" s="12" customFormat="1" ht="13.5" x14ac:dyDescent="0.25">
      <c r="A208" s="71"/>
      <c r="B208" s="72" t="s">
        <v>122</v>
      </c>
      <c r="C208" s="71">
        <v>235</v>
      </c>
      <c r="D208" s="73">
        <v>1.88</v>
      </c>
      <c r="E208" s="73">
        <v>0.47</v>
      </c>
      <c r="F208" s="73">
        <v>17.625</v>
      </c>
      <c r="G208" s="73">
        <v>89.3</v>
      </c>
      <c r="H208" s="73">
        <v>0.14099999999999999</v>
      </c>
      <c r="I208" s="73">
        <v>89.3</v>
      </c>
      <c r="J208" s="73"/>
      <c r="K208" s="73">
        <v>0.47</v>
      </c>
      <c r="L208" s="73">
        <v>82.25</v>
      </c>
      <c r="M208" s="73">
        <v>39.950000000000003</v>
      </c>
      <c r="N208" s="73">
        <v>25.85</v>
      </c>
      <c r="O208" s="73">
        <v>0.23499999999999999</v>
      </c>
    </row>
    <row r="209" spans="1:15" s="10" customFormat="1" ht="13.5" outlineLevel="1" x14ac:dyDescent="0.2">
      <c r="A209" s="71" t="s">
        <v>23</v>
      </c>
      <c r="B209" s="72"/>
      <c r="C209" s="71">
        <f>SUM(C206:C208)</f>
        <v>450</v>
      </c>
      <c r="D209" s="73">
        <v>10.199999999999999</v>
      </c>
      <c r="E209" s="73">
        <v>3.4849999999999999</v>
      </c>
      <c r="F209" s="73">
        <v>41.395000000000003</v>
      </c>
      <c r="G209" s="73">
        <v>252.2</v>
      </c>
      <c r="H209" s="73">
        <v>0.14099999999999999</v>
      </c>
      <c r="I209" s="73">
        <v>90.5</v>
      </c>
      <c r="J209" s="73">
        <v>20</v>
      </c>
      <c r="K209" s="73">
        <v>0.47</v>
      </c>
      <c r="L209" s="73">
        <v>334</v>
      </c>
      <c r="M209" s="73">
        <v>231.75</v>
      </c>
      <c r="N209" s="73">
        <v>56.75</v>
      </c>
      <c r="O209" s="73">
        <v>0.64500000000000002</v>
      </c>
    </row>
    <row r="210" spans="1:15" s="11" customFormat="1" ht="12.75" outlineLevel="1" x14ac:dyDescent="0.2">
      <c r="A210" s="71" t="s">
        <v>31</v>
      </c>
      <c r="B210" s="72"/>
      <c r="C210" s="71"/>
      <c r="D210" s="73">
        <f>D209+D204+D195</f>
        <v>87.498999999999995</v>
      </c>
      <c r="E210" s="73">
        <f t="shared" ref="E210:O210" si="16">E209+E204+E195</f>
        <v>50.664000000000001</v>
      </c>
      <c r="F210" s="73">
        <f t="shared" si="16"/>
        <v>273.66699999999997</v>
      </c>
      <c r="G210" s="73">
        <f t="shared" si="16"/>
        <v>1931.2069999999999</v>
      </c>
      <c r="H210" s="73">
        <f t="shared" si="16"/>
        <v>1.413</v>
      </c>
      <c r="I210" s="73">
        <f t="shared" si="16"/>
        <v>171.43300000000002</v>
      </c>
      <c r="J210" s="73">
        <f t="shared" si="16"/>
        <v>6306.19</v>
      </c>
      <c r="K210" s="73">
        <f t="shared" si="16"/>
        <v>9.3800000000000008</v>
      </c>
      <c r="L210" s="73">
        <f t="shared" si="16"/>
        <v>788.17800000000011</v>
      </c>
      <c r="M210" s="73">
        <f t="shared" si="16"/>
        <v>1450.924</v>
      </c>
      <c r="N210" s="73">
        <f t="shared" si="16"/>
        <v>398.45</v>
      </c>
      <c r="O210" s="73">
        <f t="shared" si="16"/>
        <v>23.832999999999998</v>
      </c>
    </row>
    <row r="211" spans="1:15" s="11" customFormat="1" ht="12.75" outlineLevel="1" x14ac:dyDescent="0.2">
      <c r="A211" s="71" t="s">
        <v>30</v>
      </c>
      <c r="B211" s="72"/>
      <c r="C211" s="71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</row>
    <row r="212" spans="1:15" s="11" customFormat="1" ht="25.5" outlineLevel="1" x14ac:dyDescent="0.2">
      <c r="A212" s="71" t="s">
        <v>48</v>
      </c>
      <c r="B212" s="72" t="s">
        <v>47</v>
      </c>
      <c r="C212" s="71" t="s">
        <v>0</v>
      </c>
      <c r="D212" s="73" t="s">
        <v>1</v>
      </c>
      <c r="E212" s="73"/>
      <c r="F212" s="73"/>
      <c r="G212" s="73" t="s">
        <v>46</v>
      </c>
      <c r="H212" s="73" t="s">
        <v>11</v>
      </c>
      <c r="I212" s="73"/>
      <c r="J212" s="73"/>
      <c r="K212" s="73"/>
      <c r="L212" s="73" t="s">
        <v>12</v>
      </c>
      <c r="M212" s="73"/>
      <c r="N212" s="73"/>
      <c r="O212" s="73"/>
    </row>
    <row r="213" spans="1:15" s="12" customFormat="1" ht="13.5" x14ac:dyDescent="0.25">
      <c r="A213" s="71"/>
      <c r="B213" s="72"/>
      <c r="C213" s="71"/>
      <c r="D213" s="73" t="s">
        <v>2</v>
      </c>
      <c r="E213" s="73" t="s">
        <v>3</v>
      </c>
      <c r="F213" s="73" t="s">
        <v>4</v>
      </c>
      <c r="G213" s="73"/>
      <c r="H213" s="73" t="s">
        <v>13</v>
      </c>
      <c r="I213" s="73" t="s">
        <v>14</v>
      </c>
      <c r="J213" s="73" t="s">
        <v>15</v>
      </c>
      <c r="K213" s="73" t="s">
        <v>16</v>
      </c>
      <c r="L213" s="73" t="s">
        <v>17</v>
      </c>
      <c r="M213" s="73" t="s">
        <v>18</v>
      </c>
      <c r="N213" s="73" t="s">
        <v>19</v>
      </c>
      <c r="O213" s="73" t="s">
        <v>20</v>
      </c>
    </row>
    <row r="214" spans="1:15" s="13" customFormat="1" ht="12.75" x14ac:dyDescent="0.2">
      <c r="A214" s="71" t="s">
        <v>26</v>
      </c>
      <c r="B214" s="72"/>
      <c r="C214" s="71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</row>
    <row r="215" spans="1:15" s="9" customFormat="1" ht="12.75" outlineLevel="1" x14ac:dyDescent="0.2">
      <c r="A215" s="71" t="s">
        <v>205</v>
      </c>
      <c r="B215" s="72" t="s">
        <v>55</v>
      </c>
      <c r="C215" s="71">
        <v>40</v>
      </c>
      <c r="D215" s="73">
        <v>0.32</v>
      </c>
      <c r="E215" s="73">
        <v>0.04</v>
      </c>
      <c r="F215" s="73">
        <v>0.68</v>
      </c>
      <c r="G215" s="73">
        <v>5.2</v>
      </c>
      <c r="H215" s="73">
        <v>8.0000000000000002E-3</v>
      </c>
      <c r="I215" s="73">
        <v>2</v>
      </c>
      <c r="J215" s="73">
        <v>2</v>
      </c>
      <c r="K215" s="73">
        <v>0.04</v>
      </c>
      <c r="L215" s="73">
        <v>9.1999999999999993</v>
      </c>
      <c r="M215" s="73">
        <v>9.6</v>
      </c>
      <c r="N215" s="73">
        <v>5.6</v>
      </c>
      <c r="O215" s="73">
        <v>0.24</v>
      </c>
    </row>
    <row r="216" spans="1:15" s="9" customFormat="1" ht="25.5" outlineLevel="1" x14ac:dyDescent="0.2">
      <c r="A216" s="71" t="s">
        <v>163</v>
      </c>
      <c r="B216" s="72" t="s">
        <v>164</v>
      </c>
      <c r="C216" s="71">
        <v>270</v>
      </c>
      <c r="D216" s="73">
        <v>33.146999999999998</v>
      </c>
      <c r="E216" s="73">
        <v>18.623000000000001</v>
      </c>
      <c r="F216" s="73">
        <v>28.12</v>
      </c>
      <c r="G216" s="73">
        <v>415.89800000000002</v>
      </c>
      <c r="H216" s="73">
        <v>0.36099999999999999</v>
      </c>
      <c r="I216" s="73">
        <v>30.838000000000001</v>
      </c>
      <c r="J216" s="73">
        <v>900.5</v>
      </c>
      <c r="K216" s="73">
        <v>4.51</v>
      </c>
      <c r="L216" s="73">
        <v>72.747</v>
      </c>
      <c r="M216" s="73">
        <v>336.52499999999998</v>
      </c>
      <c r="N216" s="73">
        <v>75.108999999999995</v>
      </c>
      <c r="O216" s="73">
        <v>3.452</v>
      </c>
    </row>
    <row r="217" spans="1:15" s="9" customFormat="1" ht="25.5" outlineLevel="1" x14ac:dyDescent="0.2">
      <c r="A217" s="71" t="s">
        <v>101</v>
      </c>
      <c r="B217" s="72" t="s">
        <v>29</v>
      </c>
      <c r="C217" s="71">
        <v>200</v>
      </c>
      <c r="D217" s="73">
        <v>3.9</v>
      </c>
      <c r="E217" s="73">
        <v>3</v>
      </c>
      <c r="F217" s="73">
        <v>15.28</v>
      </c>
      <c r="G217" s="73">
        <v>99.9</v>
      </c>
      <c r="H217" s="73">
        <v>2.3E-2</v>
      </c>
      <c r="I217" s="73">
        <v>0.78400000000000003</v>
      </c>
      <c r="J217" s="73">
        <v>10</v>
      </c>
      <c r="K217" s="73"/>
      <c r="L217" s="73">
        <v>124.76600000000001</v>
      </c>
      <c r="M217" s="73">
        <v>90</v>
      </c>
      <c r="N217" s="73">
        <v>14</v>
      </c>
      <c r="O217" s="73">
        <v>0.13400000000000001</v>
      </c>
    </row>
    <row r="218" spans="1:15" s="10" customFormat="1" ht="13.5" outlineLevel="1" x14ac:dyDescent="0.2">
      <c r="A218" s="71"/>
      <c r="B218" s="72" t="s">
        <v>102</v>
      </c>
      <c r="C218" s="71">
        <v>60</v>
      </c>
      <c r="D218" s="73">
        <v>4.5</v>
      </c>
      <c r="E218" s="73">
        <v>1.74</v>
      </c>
      <c r="F218" s="73">
        <v>30.84</v>
      </c>
      <c r="G218" s="73">
        <v>157.02000000000001</v>
      </c>
      <c r="H218" s="73">
        <v>6.6000000000000003E-2</v>
      </c>
      <c r="I218" s="73"/>
      <c r="J218" s="73"/>
      <c r="K218" s="73">
        <v>1.02</v>
      </c>
      <c r="L218" s="73">
        <v>11.4</v>
      </c>
      <c r="M218" s="73">
        <v>39</v>
      </c>
      <c r="N218" s="73">
        <v>7.8</v>
      </c>
      <c r="O218" s="73">
        <v>0.72</v>
      </c>
    </row>
    <row r="219" spans="1:15" s="11" customFormat="1" ht="12.75" outlineLevel="1" x14ac:dyDescent="0.2">
      <c r="A219" s="71" t="s">
        <v>25</v>
      </c>
      <c r="B219" s="72"/>
      <c r="C219" s="71">
        <f>SUM(C215:C218)</f>
        <v>570</v>
      </c>
      <c r="D219" s="73">
        <v>41.866999999999997</v>
      </c>
      <c r="E219" s="73">
        <v>23.402999999999999</v>
      </c>
      <c r="F219" s="73">
        <v>74.92</v>
      </c>
      <c r="G219" s="73">
        <v>678.01800000000003</v>
      </c>
      <c r="H219" s="73">
        <v>0.45800000000000002</v>
      </c>
      <c r="I219" s="73">
        <v>33.622</v>
      </c>
      <c r="J219" s="73">
        <v>912.5</v>
      </c>
      <c r="K219" s="73">
        <v>5.57</v>
      </c>
      <c r="L219" s="73">
        <v>218.113</v>
      </c>
      <c r="M219" s="73">
        <v>475.125</v>
      </c>
      <c r="N219" s="73">
        <v>102.509</v>
      </c>
      <c r="O219" s="73">
        <v>4.5449999999999999</v>
      </c>
    </row>
    <row r="220" spans="1:15" s="11" customFormat="1" ht="12.75" outlineLevel="1" x14ac:dyDescent="0.2">
      <c r="A220" s="71" t="s">
        <v>8</v>
      </c>
      <c r="B220" s="72"/>
      <c r="C220" s="71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</row>
    <row r="221" spans="1:15" s="11" customFormat="1" ht="25.5" outlineLevel="1" x14ac:dyDescent="0.2">
      <c r="A221" s="71" t="s">
        <v>187</v>
      </c>
      <c r="B221" s="72" t="s">
        <v>202</v>
      </c>
      <c r="C221" s="71">
        <v>100</v>
      </c>
      <c r="D221" s="73">
        <v>0.9</v>
      </c>
      <c r="E221" s="73">
        <v>13.135999999999999</v>
      </c>
      <c r="F221" s="73">
        <v>9.5079999999999991</v>
      </c>
      <c r="G221" s="73">
        <v>161.68299999999999</v>
      </c>
      <c r="H221" s="73">
        <v>4.2999999999999997E-2</v>
      </c>
      <c r="I221" s="73">
        <v>12.25</v>
      </c>
      <c r="J221" s="73">
        <v>1100.8499999999999</v>
      </c>
      <c r="K221" s="73">
        <v>6</v>
      </c>
      <c r="L221" s="73">
        <v>21.99</v>
      </c>
      <c r="M221" s="73">
        <v>35.369999999999997</v>
      </c>
      <c r="N221" s="73">
        <v>24.12</v>
      </c>
      <c r="O221" s="73">
        <v>0.80700000000000005</v>
      </c>
    </row>
    <row r="222" spans="1:15" s="11" customFormat="1" ht="43.5" customHeight="1" outlineLevel="1" x14ac:dyDescent="0.2">
      <c r="A222" s="71" t="s">
        <v>165</v>
      </c>
      <c r="B222" s="72" t="s">
        <v>262</v>
      </c>
      <c r="C222" s="71">
        <v>250</v>
      </c>
      <c r="D222" s="73">
        <v>4.0810000000000004</v>
      </c>
      <c r="E222" s="73">
        <v>5.8650000000000002</v>
      </c>
      <c r="F222" s="73">
        <v>16.173999999999999</v>
      </c>
      <c r="G222" s="73">
        <v>135.50700000000001</v>
      </c>
      <c r="H222" s="73">
        <v>0.111</v>
      </c>
      <c r="I222" s="73">
        <v>13.39</v>
      </c>
      <c r="J222" s="73">
        <v>210</v>
      </c>
      <c r="K222" s="73">
        <v>2.0449999999999999</v>
      </c>
      <c r="L222" s="73">
        <v>49.26</v>
      </c>
      <c r="M222" s="73">
        <v>101.5</v>
      </c>
      <c r="N222" s="73">
        <v>34.08</v>
      </c>
      <c r="O222" s="73">
        <v>1.6859999999999999</v>
      </c>
    </row>
    <row r="223" spans="1:15" s="11" customFormat="1" ht="38.25" outlineLevel="1" x14ac:dyDescent="0.2">
      <c r="A223" s="71" t="s">
        <v>197</v>
      </c>
      <c r="B223" s="72" t="s">
        <v>203</v>
      </c>
      <c r="C223" s="71">
        <v>120</v>
      </c>
      <c r="D223" s="73">
        <v>17.329000000000001</v>
      </c>
      <c r="E223" s="73">
        <v>10.952999999999999</v>
      </c>
      <c r="F223" s="73">
        <v>8.5009999999999994</v>
      </c>
      <c r="G223" s="73">
        <v>202.71100000000001</v>
      </c>
      <c r="H223" s="73">
        <v>0.17699999999999999</v>
      </c>
      <c r="I223" s="73">
        <v>2.17</v>
      </c>
      <c r="J223" s="73">
        <v>67.033000000000001</v>
      </c>
      <c r="K223" s="73">
        <v>0.28399999999999997</v>
      </c>
      <c r="L223" s="73">
        <v>137.66</v>
      </c>
      <c r="M223" s="73">
        <v>291.08100000000002</v>
      </c>
      <c r="N223" s="73">
        <v>58.859000000000002</v>
      </c>
      <c r="O223" s="73">
        <v>1.08</v>
      </c>
    </row>
    <row r="224" spans="1:15" s="12" customFormat="1" ht="13.5" x14ac:dyDescent="0.25">
      <c r="A224" s="71" t="s">
        <v>140</v>
      </c>
      <c r="B224" s="72" t="s">
        <v>53</v>
      </c>
      <c r="C224" s="71">
        <v>180</v>
      </c>
      <c r="D224" s="73">
        <v>3.952</v>
      </c>
      <c r="E224" s="73">
        <v>4.9450000000000003</v>
      </c>
      <c r="F224" s="73">
        <v>26.673999999999999</v>
      </c>
      <c r="G224" s="73">
        <v>167.51499999999999</v>
      </c>
      <c r="H224" s="73">
        <v>0.192</v>
      </c>
      <c r="I224" s="73">
        <v>31.167999999999999</v>
      </c>
      <c r="J224" s="73">
        <v>22.8</v>
      </c>
      <c r="K224" s="73">
        <v>0.20499999999999999</v>
      </c>
      <c r="L224" s="73">
        <v>53.98</v>
      </c>
      <c r="M224" s="73">
        <v>117.35</v>
      </c>
      <c r="N224" s="73">
        <v>39.79</v>
      </c>
      <c r="O224" s="73">
        <v>1.462</v>
      </c>
    </row>
    <row r="225" spans="1:15" s="10" customFormat="1" ht="13.5" outlineLevel="1" x14ac:dyDescent="0.2">
      <c r="A225" s="71" t="s">
        <v>120</v>
      </c>
      <c r="B225" s="72" t="s">
        <v>82</v>
      </c>
      <c r="C225" s="71">
        <v>200</v>
      </c>
      <c r="D225" s="73">
        <v>0.16</v>
      </c>
      <c r="E225" s="73">
        <v>0.12</v>
      </c>
      <c r="F225" s="73">
        <v>14.1</v>
      </c>
      <c r="G225" s="73">
        <v>58.7</v>
      </c>
      <c r="H225" s="73">
        <v>8.0000000000000002E-3</v>
      </c>
      <c r="I225" s="73">
        <v>2</v>
      </c>
      <c r="J225" s="73"/>
      <c r="K225" s="73">
        <v>0.16</v>
      </c>
      <c r="L225" s="73">
        <v>7.6</v>
      </c>
      <c r="M225" s="73">
        <v>6.4</v>
      </c>
      <c r="N225" s="73">
        <v>4.8</v>
      </c>
      <c r="O225" s="73">
        <v>0.95</v>
      </c>
    </row>
    <row r="226" spans="1:15" s="11" customFormat="1" ht="12.75" outlineLevel="1" x14ac:dyDescent="0.2">
      <c r="A226" s="71"/>
      <c r="B226" s="72" t="s">
        <v>6</v>
      </c>
      <c r="C226" s="71">
        <v>40</v>
      </c>
      <c r="D226" s="73">
        <v>3.16</v>
      </c>
      <c r="E226" s="73">
        <v>0.4</v>
      </c>
      <c r="F226" s="73">
        <v>19.32</v>
      </c>
      <c r="G226" s="73">
        <v>94</v>
      </c>
      <c r="H226" s="73">
        <v>6.4000000000000001E-2</v>
      </c>
      <c r="I226" s="73"/>
      <c r="J226" s="73"/>
      <c r="K226" s="73">
        <v>0.52</v>
      </c>
      <c r="L226" s="73">
        <v>9.1999999999999993</v>
      </c>
      <c r="M226" s="73">
        <v>34.799999999999997</v>
      </c>
      <c r="N226" s="73">
        <v>13.2</v>
      </c>
      <c r="O226" s="73">
        <v>0.8</v>
      </c>
    </row>
    <row r="227" spans="1:15" s="11" customFormat="1" ht="12.75" outlineLevel="1" x14ac:dyDescent="0.2">
      <c r="A227" s="71"/>
      <c r="B227" s="72" t="s">
        <v>57</v>
      </c>
      <c r="C227" s="71">
        <v>50</v>
      </c>
      <c r="D227" s="73">
        <v>3.3</v>
      </c>
      <c r="E227" s="73">
        <v>0.6</v>
      </c>
      <c r="F227" s="73">
        <v>19.82</v>
      </c>
      <c r="G227" s="73">
        <v>99</v>
      </c>
      <c r="H227" s="73">
        <v>8.5000000000000006E-2</v>
      </c>
      <c r="I227" s="73"/>
      <c r="J227" s="73"/>
      <c r="K227" s="73">
        <v>0.5</v>
      </c>
      <c r="L227" s="73">
        <v>14.5</v>
      </c>
      <c r="M227" s="73">
        <v>75</v>
      </c>
      <c r="N227" s="73">
        <v>23.5</v>
      </c>
      <c r="O227" s="73">
        <v>1.95</v>
      </c>
    </row>
    <row r="228" spans="1:15" s="11" customFormat="1" ht="12.75" outlineLevel="1" x14ac:dyDescent="0.2">
      <c r="A228" s="71" t="s">
        <v>24</v>
      </c>
      <c r="B228" s="72"/>
      <c r="C228" s="71">
        <f>SUM(C221:C227)</f>
        <v>940</v>
      </c>
      <c r="D228" s="73">
        <f>SUM(D221:D227)</f>
        <v>32.881999999999998</v>
      </c>
      <c r="E228" s="73">
        <f t="shared" ref="E228:O228" si="17">SUM(E221:E227)</f>
        <v>36.018999999999998</v>
      </c>
      <c r="F228" s="73">
        <f t="shared" si="17"/>
        <v>114.09699999999998</v>
      </c>
      <c r="G228" s="73">
        <f t="shared" si="17"/>
        <v>919.11599999999999</v>
      </c>
      <c r="H228" s="73">
        <f t="shared" si="17"/>
        <v>0.67999999999999994</v>
      </c>
      <c r="I228" s="73">
        <f t="shared" si="17"/>
        <v>60.978000000000002</v>
      </c>
      <c r="J228" s="73">
        <f t="shared" si="17"/>
        <v>1400.6829999999998</v>
      </c>
      <c r="K228" s="73">
        <f t="shared" si="17"/>
        <v>9.7140000000000004</v>
      </c>
      <c r="L228" s="73">
        <f t="shared" si="17"/>
        <v>294.19</v>
      </c>
      <c r="M228" s="73">
        <f t="shared" si="17"/>
        <v>661.50099999999998</v>
      </c>
      <c r="N228" s="73">
        <f t="shared" si="17"/>
        <v>198.34899999999999</v>
      </c>
      <c r="O228" s="73">
        <f t="shared" si="17"/>
        <v>8.7349999999999994</v>
      </c>
    </row>
    <row r="229" spans="1:15" s="11" customFormat="1" ht="12.75" outlineLevel="1" x14ac:dyDescent="0.2">
      <c r="A229" s="71" t="s">
        <v>9</v>
      </c>
      <c r="B229" s="72"/>
      <c r="C229" s="71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</row>
    <row r="230" spans="1:15" s="11" customFormat="1" ht="12.75" outlineLevel="1" x14ac:dyDescent="0.2">
      <c r="A230" s="71"/>
      <c r="B230" s="72" t="s">
        <v>131</v>
      </c>
      <c r="C230" s="71">
        <v>15</v>
      </c>
      <c r="D230" s="73">
        <v>7.4999999999999997E-2</v>
      </c>
      <c r="E230" s="73"/>
      <c r="F230" s="73">
        <v>12</v>
      </c>
      <c r="G230" s="73">
        <v>48.6</v>
      </c>
      <c r="H230" s="73"/>
      <c r="I230" s="73"/>
      <c r="J230" s="73"/>
      <c r="K230" s="73"/>
      <c r="L230" s="73">
        <v>3.15</v>
      </c>
      <c r="M230" s="73">
        <v>1.65</v>
      </c>
      <c r="N230" s="73">
        <v>1.05</v>
      </c>
      <c r="O230" s="73">
        <v>0.24</v>
      </c>
    </row>
    <row r="231" spans="1:15" s="11" customFormat="1" ht="12.75" outlineLevel="1" x14ac:dyDescent="0.2">
      <c r="A231" s="71"/>
      <c r="B231" s="72" t="s">
        <v>198</v>
      </c>
      <c r="C231" s="71">
        <v>200</v>
      </c>
      <c r="D231" s="73">
        <v>8.1999999999999993</v>
      </c>
      <c r="E231" s="73">
        <v>3</v>
      </c>
      <c r="F231" s="73">
        <v>11.8</v>
      </c>
      <c r="G231" s="73">
        <v>114</v>
      </c>
      <c r="H231" s="73"/>
      <c r="I231" s="73">
        <v>1.2</v>
      </c>
      <c r="J231" s="73">
        <v>20</v>
      </c>
      <c r="K231" s="73"/>
      <c r="L231" s="73">
        <v>248</v>
      </c>
      <c r="M231" s="73">
        <v>190</v>
      </c>
      <c r="N231" s="73">
        <v>30</v>
      </c>
      <c r="O231" s="73">
        <v>0.2</v>
      </c>
    </row>
    <row r="232" spans="1:15" s="11" customFormat="1" ht="12.75" outlineLevel="1" x14ac:dyDescent="0.2">
      <c r="A232" s="71"/>
      <c r="B232" s="72" t="s">
        <v>157</v>
      </c>
      <c r="C232" s="71">
        <v>235</v>
      </c>
      <c r="D232" s="73">
        <v>0.94</v>
      </c>
      <c r="E232" s="73">
        <v>0.94</v>
      </c>
      <c r="F232" s="73">
        <v>23.03</v>
      </c>
      <c r="G232" s="73">
        <v>110.45</v>
      </c>
      <c r="H232" s="73">
        <v>7.0999999999999994E-2</v>
      </c>
      <c r="I232" s="73">
        <v>23.5</v>
      </c>
      <c r="J232" s="73">
        <v>11.75</v>
      </c>
      <c r="K232" s="73">
        <v>0.47</v>
      </c>
      <c r="L232" s="73">
        <v>37.6</v>
      </c>
      <c r="M232" s="73">
        <v>25.85</v>
      </c>
      <c r="N232" s="73">
        <v>21.15</v>
      </c>
      <c r="O232" s="73">
        <v>5.17</v>
      </c>
    </row>
    <row r="233" spans="1:15" s="12" customFormat="1" ht="13.5" x14ac:dyDescent="0.25">
      <c r="A233" s="71" t="s">
        <v>23</v>
      </c>
      <c r="B233" s="72"/>
      <c r="C233" s="71">
        <f>SUM(C230:C232)</f>
        <v>450</v>
      </c>
      <c r="D233" s="73">
        <v>9.2149999999999999</v>
      </c>
      <c r="E233" s="73">
        <v>3.94</v>
      </c>
      <c r="F233" s="73">
        <v>46.83</v>
      </c>
      <c r="G233" s="73">
        <v>273.05</v>
      </c>
      <c r="H233" s="73">
        <v>7.0999999999999994E-2</v>
      </c>
      <c r="I233" s="73">
        <v>24.7</v>
      </c>
      <c r="J233" s="73">
        <v>31.75</v>
      </c>
      <c r="K233" s="73">
        <v>0.47</v>
      </c>
      <c r="L233" s="73">
        <v>288.75</v>
      </c>
      <c r="M233" s="73">
        <v>217.5</v>
      </c>
      <c r="N233" s="73">
        <v>52.2</v>
      </c>
      <c r="O233" s="73">
        <v>5.61</v>
      </c>
    </row>
    <row r="234" spans="1:15" s="10" customFormat="1" ht="13.5" outlineLevel="1" x14ac:dyDescent="0.2">
      <c r="A234" s="71" t="s">
        <v>28</v>
      </c>
      <c r="B234" s="72"/>
      <c r="C234" s="71"/>
      <c r="D234" s="73">
        <f>D233+D228+D219</f>
        <v>83.963999999999999</v>
      </c>
      <c r="E234" s="73">
        <f t="shared" ref="E234:O234" si="18">E233+E228+E219</f>
        <v>63.361999999999995</v>
      </c>
      <c r="F234" s="73">
        <f t="shared" si="18"/>
        <v>235.84699999999998</v>
      </c>
      <c r="G234" s="73">
        <f t="shared" si="18"/>
        <v>1870.184</v>
      </c>
      <c r="H234" s="73">
        <f t="shared" si="18"/>
        <v>1.2089999999999999</v>
      </c>
      <c r="I234" s="73">
        <f t="shared" si="18"/>
        <v>119.3</v>
      </c>
      <c r="J234" s="73">
        <f t="shared" si="18"/>
        <v>2344.933</v>
      </c>
      <c r="K234" s="73">
        <f t="shared" si="18"/>
        <v>15.754000000000001</v>
      </c>
      <c r="L234" s="73">
        <f t="shared" si="18"/>
        <v>801.05300000000011</v>
      </c>
      <c r="M234" s="73">
        <f t="shared" si="18"/>
        <v>1354.126</v>
      </c>
      <c r="N234" s="73">
        <f t="shared" si="18"/>
        <v>353.05799999999999</v>
      </c>
      <c r="O234" s="73">
        <f t="shared" si="18"/>
        <v>18.89</v>
      </c>
    </row>
    <row r="235" spans="1:15" s="11" customFormat="1" ht="12.75" outlineLevel="1" x14ac:dyDescent="0.2">
      <c r="A235" s="71" t="s">
        <v>27</v>
      </c>
      <c r="B235" s="72"/>
      <c r="C235" s="71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</row>
    <row r="236" spans="1:15" s="11" customFormat="1" ht="25.5" outlineLevel="1" x14ac:dyDescent="0.2">
      <c r="A236" s="71" t="s">
        <v>48</v>
      </c>
      <c r="B236" s="72" t="s">
        <v>47</v>
      </c>
      <c r="C236" s="71" t="s">
        <v>0</v>
      </c>
      <c r="D236" s="73" t="s">
        <v>1</v>
      </c>
      <c r="E236" s="73"/>
      <c r="F236" s="73"/>
      <c r="G236" s="73" t="s">
        <v>46</v>
      </c>
      <c r="H236" s="73" t="s">
        <v>11</v>
      </c>
      <c r="I236" s="73"/>
      <c r="J236" s="73"/>
      <c r="K236" s="73"/>
      <c r="L236" s="73" t="s">
        <v>12</v>
      </c>
      <c r="M236" s="73"/>
      <c r="N236" s="73"/>
      <c r="O236" s="73"/>
    </row>
    <row r="237" spans="1:15" s="11" customFormat="1" ht="12.75" outlineLevel="1" x14ac:dyDescent="0.2">
      <c r="A237" s="71"/>
      <c r="B237" s="72"/>
      <c r="C237" s="71"/>
      <c r="D237" s="73" t="s">
        <v>2</v>
      </c>
      <c r="E237" s="73" t="s">
        <v>3</v>
      </c>
      <c r="F237" s="73" t="s">
        <v>4</v>
      </c>
      <c r="G237" s="73"/>
      <c r="H237" s="73" t="s">
        <v>13</v>
      </c>
      <c r="I237" s="73" t="s">
        <v>14</v>
      </c>
      <c r="J237" s="73" t="s">
        <v>15</v>
      </c>
      <c r="K237" s="73" t="s">
        <v>16</v>
      </c>
      <c r="L237" s="73" t="s">
        <v>17</v>
      </c>
      <c r="M237" s="73" t="s">
        <v>18</v>
      </c>
      <c r="N237" s="73" t="s">
        <v>19</v>
      </c>
      <c r="O237" s="73" t="s">
        <v>20</v>
      </c>
    </row>
    <row r="238" spans="1:15" s="12" customFormat="1" ht="13.5" x14ac:dyDescent="0.25">
      <c r="A238" s="71" t="s">
        <v>26</v>
      </c>
      <c r="B238" s="72"/>
      <c r="C238" s="71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</row>
    <row r="239" spans="1:15" s="13" customFormat="1" ht="12.75" x14ac:dyDescent="0.2">
      <c r="A239" s="71"/>
      <c r="B239" s="72" t="s">
        <v>10</v>
      </c>
      <c r="C239" s="71">
        <v>40</v>
      </c>
      <c r="D239" s="73">
        <v>1.24</v>
      </c>
      <c r="E239" s="73">
        <v>0.08</v>
      </c>
      <c r="F239" s="73">
        <v>2.6</v>
      </c>
      <c r="G239" s="73">
        <v>16</v>
      </c>
      <c r="H239" s="73">
        <v>4.3999999999999997E-2</v>
      </c>
      <c r="I239" s="73">
        <v>4</v>
      </c>
      <c r="J239" s="73">
        <v>20</v>
      </c>
      <c r="K239" s="73">
        <v>0.08</v>
      </c>
      <c r="L239" s="73">
        <v>8</v>
      </c>
      <c r="M239" s="73">
        <v>24.8</v>
      </c>
      <c r="N239" s="73">
        <v>8.4</v>
      </c>
      <c r="O239" s="73">
        <v>0.28000000000000003</v>
      </c>
    </row>
    <row r="240" spans="1:15" s="9" customFormat="1" ht="12.75" outlineLevel="1" x14ac:dyDescent="0.2">
      <c r="A240" s="71" t="s">
        <v>166</v>
      </c>
      <c r="B240" s="72" t="s">
        <v>83</v>
      </c>
      <c r="C240" s="71">
        <v>170</v>
      </c>
      <c r="D240" s="73">
        <v>20.193999999999999</v>
      </c>
      <c r="E240" s="73">
        <v>19.434000000000001</v>
      </c>
      <c r="F240" s="73">
        <v>2.895</v>
      </c>
      <c r="G240" s="73">
        <v>268.42899999999997</v>
      </c>
      <c r="H240" s="73">
        <v>9.1999999999999998E-2</v>
      </c>
      <c r="I240" s="73">
        <v>0.41599999999999998</v>
      </c>
      <c r="J240" s="73">
        <v>327.10000000000002</v>
      </c>
      <c r="K240" s="73">
        <v>0.76500000000000001</v>
      </c>
      <c r="L240" s="73">
        <v>305.10399999999998</v>
      </c>
      <c r="M240" s="73">
        <v>373.01900000000001</v>
      </c>
      <c r="N240" s="73">
        <v>28.004000000000001</v>
      </c>
      <c r="O240" s="73">
        <v>2.9980000000000002</v>
      </c>
    </row>
    <row r="241" spans="1:15" s="9" customFormat="1" ht="12.75" outlineLevel="1" x14ac:dyDescent="0.2">
      <c r="A241" s="71" t="s">
        <v>143</v>
      </c>
      <c r="B241" s="72" t="s">
        <v>167</v>
      </c>
      <c r="C241" s="71">
        <v>207</v>
      </c>
      <c r="D241" s="73">
        <v>6.3E-2</v>
      </c>
      <c r="E241" s="73">
        <v>7.0000000000000001E-3</v>
      </c>
      <c r="F241" s="73">
        <v>10.193</v>
      </c>
      <c r="G241" s="73">
        <v>42.292000000000002</v>
      </c>
      <c r="H241" s="73">
        <v>4.0000000000000001E-3</v>
      </c>
      <c r="I241" s="73">
        <v>2.9</v>
      </c>
      <c r="J241" s="73"/>
      <c r="K241" s="73">
        <v>1.4E-2</v>
      </c>
      <c r="L241" s="73">
        <v>7.75</v>
      </c>
      <c r="M241" s="73">
        <v>9.7799999999999994</v>
      </c>
      <c r="N241" s="73">
        <v>5.24</v>
      </c>
      <c r="O241" s="73">
        <v>0.89200000000000002</v>
      </c>
    </row>
    <row r="242" spans="1:15" s="9" customFormat="1" ht="12.75" outlineLevel="1" x14ac:dyDescent="0.2">
      <c r="A242" s="71"/>
      <c r="B242" s="72" t="s">
        <v>157</v>
      </c>
      <c r="C242" s="71">
        <v>150</v>
      </c>
      <c r="D242" s="73">
        <v>0.6</v>
      </c>
      <c r="E242" s="73">
        <v>0.6</v>
      </c>
      <c r="F242" s="73">
        <v>14.7</v>
      </c>
      <c r="G242" s="73">
        <v>70.5</v>
      </c>
      <c r="H242" s="73">
        <v>4.4999999999999998E-2</v>
      </c>
      <c r="I242" s="73">
        <v>15</v>
      </c>
      <c r="J242" s="73">
        <v>7.5</v>
      </c>
      <c r="K242" s="73">
        <v>0.3</v>
      </c>
      <c r="L242" s="73">
        <v>24</v>
      </c>
      <c r="M242" s="73">
        <v>16.5</v>
      </c>
      <c r="N242" s="73">
        <v>13.5</v>
      </c>
      <c r="O242" s="73">
        <v>3.3</v>
      </c>
    </row>
    <row r="243" spans="1:15" s="10" customFormat="1" ht="13.5" outlineLevel="1" x14ac:dyDescent="0.2">
      <c r="A243" s="71"/>
      <c r="B243" s="72" t="s">
        <v>102</v>
      </c>
      <c r="C243" s="71">
        <v>60</v>
      </c>
      <c r="D243" s="73">
        <v>4.5</v>
      </c>
      <c r="E243" s="73">
        <v>1.74</v>
      </c>
      <c r="F243" s="73">
        <v>30.84</v>
      </c>
      <c r="G243" s="73">
        <v>157.02000000000001</v>
      </c>
      <c r="H243" s="73">
        <v>6.6000000000000003E-2</v>
      </c>
      <c r="I243" s="73"/>
      <c r="J243" s="73"/>
      <c r="K243" s="73">
        <v>1.02</v>
      </c>
      <c r="L243" s="73">
        <v>11.4</v>
      </c>
      <c r="M243" s="73">
        <v>39</v>
      </c>
      <c r="N243" s="73">
        <v>7.8</v>
      </c>
      <c r="O243" s="73">
        <v>0.72</v>
      </c>
    </row>
    <row r="244" spans="1:15" s="11" customFormat="1" ht="12.75" outlineLevel="1" x14ac:dyDescent="0.2">
      <c r="A244" s="71" t="s">
        <v>25</v>
      </c>
      <c r="B244" s="72"/>
      <c r="C244" s="71">
        <f>SUM(C239:C243)</f>
        <v>627</v>
      </c>
      <c r="D244" s="73">
        <v>26.597000000000001</v>
      </c>
      <c r="E244" s="73">
        <v>21.861000000000001</v>
      </c>
      <c r="F244" s="73">
        <v>61.228000000000002</v>
      </c>
      <c r="G244" s="73">
        <v>554.24099999999999</v>
      </c>
      <c r="H244" s="73">
        <v>0.25</v>
      </c>
      <c r="I244" s="73">
        <v>22.315999999999999</v>
      </c>
      <c r="J244" s="73">
        <v>354.6</v>
      </c>
      <c r="K244" s="73">
        <v>2.1789999999999998</v>
      </c>
      <c r="L244" s="73">
        <v>356.25400000000002</v>
      </c>
      <c r="M244" s="73">
        <v>463.09899999999999</v>
      </c>
      <c r="N244" s="73">
        <v>62.944000000000003</v>
      </c>
      <c r="O244" s="73">
        <v>8.19</v>
      </c>
    </row>
    <row r="245" spans="1:15" s="11" customFormat="1" ht="12.75" outlineLevel="1" x14ac:dyDescent="0.2">
      <c r="A245" s="71" t="s">
        <v>8</v>
      </c>
      <c r="B245" s="72"/>
      <c r="C245" s="71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</row>
    <row r="246" spans="1:15" s="11" customFormat="1" ht="25.5" outlineLevel="1" x14ac:dyDescent="0.2">
      <c r="A246" s="71" t="s">
        <v>168</v>
      </c>
      <c r="B246" s="72" t="s">
        <v>84</v>
      </c>
      <c r="C246" s="71">
        <v>100</v>
      </c>
      <c r="D246" s="73">
        <v>1.3049999999999999</v>
      </c>
      <c r="E246" s="73">
        <v>5.1749999999999998</v>
      </c>
      <c r="F246" s="73">
        <v>11.598000000000001</v>
      </c>
      <c r="G246" s="73">
        <v>99.534999999999997</v>
      </c>
      <c r="H246" s="73">
        <v>3.3000000000000002E-2</v>
      </c>
      <c r="I246" s="73">
        <v>24.2</v>
      </c>
      <c r="J246" s="73">
        <v>301.25</v>
      </c>
      <c r="K246" s="73">
        <v>2.371</v>
      </c>
      <c r="L246" s="73">
        <v>34.799999999999997</v>
      </c>
      <c r="M246" s="73">
        <v>29.95</v>
      </c>
      <c r="N246" s="73">
        <v>16.45</v>
      </c>
      <c r="O246" s="73">
        <v>1.01</v>
      </c>
    </row>
    <row r="247" spans="1:15" s="11" customFormat="1" ht="38.25" outlineLevel="1" x14ac:dyDescent="0.2">
      <c r="A247" s="71" t="s">
        <v>169</v>
      </c>
      <c r="B247" s="72" t="s">
        <v>191</v>
      </c>
      <c r="C247" s="71">
        <v>250</v>
      </c>
      <c r="D247" s="73">
        <v>3.7549999999999999</v>
      </c>
      <c r="E247" s="73">
        <v>4.9320000000000004</v>
      </c>
      <c r="F247" s="73">
        <v>10.32</v>
      </c>
      <c r="G247" s="73">
        <v>101.32299999999999</v>
      </c>
      <c r="H247" s="73">
        <v>0.08</v>
      </c>
      <c r="I247" s="73">
        <v>20.2</v>
      </c>
      <c r="J247" s="73">
        <v>207</v>
      </c>
      <c r="K247" s="73">
        <v>1.48</v>
      </c>
      <c r="L247" s="73">
        <v>29.13</v>
      </c>
      <c r="M247" s="73">
        <v>63.56</v>
      </c>
      <c r="N247" s="73">
        <v>22.02</v>
      </c>
      <c r="O247" s="73">
        <v>0.879</v>
      </c>
    </row>
    <row r="248" spans="1:15" s="11" customFormat="1" ht="12.75" outlineLevel="1" x14ac:dyDescent="0.2">
      <c r="A248" s="71" t="s">
        <v>170</v>
      </c>
      <c r="B248" s="72" t="s">
        <v>171</v>
      </c>
      <c r="C248" s="71">
        <v>280</v>
      </c>
      <c r="D248" s="73">
        <v>34.036000000000001</v>
      </c>
      <c r="E248" s="73">
        <v>16.491</v>
      </c>
      <c r="F248" s="73">
        <v>52.828000000000003</v>
      </c>
      <c r="G248" s="73">
        <v>498.21899999999999</v>
      </c>
      <c r="H248" s="73">
        <v>0.20599999999999999</v>
      </c>
      <c r="I248" s="73">
        <v>9.2200000000000006</v>
      </c>
      <c r="J248" s="73">
        <v>374.4</v>
      </c>
      <c r="K248" s="73">
        <v>4.82</v>
      </c>
      <c r="L248" s="73">
        <v>41.226999999999997</v>
      </c>
      <c r="M248" s="73">
        <v>340.74</v>
      </c>
      <c r="N248" s="73">
        <v>72.010999999999996</v>
      </c>
      <c r="O248" s="73">
        <v>2.92</v>
      </c>
    </row>
    <row r="249" spans="1:15" s="12" customFormat="1" ht="13.5" x14ac:dyDescent="0.25">
      <c r="A249" s="71" t="s">
        <v>120</v>
      </c>
      <c r="B249" s="72" t="s">
        <v>59</v>
      </c>
      <c r="C249" s="71">
        <v>200</v>
      </c>
      <c r="D249" s="73">
        <v>0.16</v>
      </c>
      <c r="E249" s="73">
        <v>0.16</v>
      </c>
      <c r="F249" s="73">
        <v>13.9</v>
      </c>
      <c r="G249" s="73">
        <v>58.7</v>
      </c>
      <c r="H249" s="73">
        <v>1.2E-2</v>
      </c>
      <c r="I249" s="73">
        <v>4</v>
      </c>
      <c r="J249" s="73">
        <v>2</v>
      </c>
      <c r="K249" s="73">
        <v>0.08</v>
      </c>
      <c r="L249" s="73">
        <v>6.4</v>
      </c>
      <c r="M249" s="73">
        <v>4.4000000000000004</v>
      </c>
      <c r="N249" s="73">
        <v>3.6</v>
      </c>
      <c r="O249" s="73">
        <v>0.91</v>
      </c>
    </row>
    <row r="250" spans="1:15" s="10" customFormat="1" ht="13.5" outlineLevel="1" x14ac:dyDescent="0.2">
      <c r="A250" s="71"/>
      <c r="B250" s="72" t="s">
        <v>6</v>
      </c>
      <c r="C250" s="71">
        <v>40</v>
      </c>
      <c r="D250" s="73">
        <v>3.16</v>
      </c>
      <c r="E250" s="73">
        <v>0.4</v>
      </c>
      <c r="F250" s="73">
        <v>19.32</v>
      </c>
      <c r="G250" s="73">
        <v>94</v>
      </c>
      <c r="H250" s="73">
        <v>6.4000000000000001E-2</v>
      </c>
      <c r="I250" s="73"/>
      <c r="J250" s="73"/>
      <c r="K250" s="73">
        <v>0.52</v>
      </c>
      <c r="L250" s="73">
        <v>9.1999999999999993</v>
      </c>
      <c r="M250" s="73">
        <v>34.799999999999997</v>
      </c>
      <c r="N250" s="73">
        <v>13.2</v>
      </c>
      <c r="O250" s="73">
        <v>0.8</v>
      </c>
    </row>
    <row r="251" spans="1:15" s="11" customFormat="1" ht="12.75" outlineLevel="1" x14ac:dyDescent="0.2">
      <c r="A251" s="71"/>
      <c r="B251" s="72" t="s">
        <v>57</v>
      </c>
      <c r="C251" s="71">
        <v>50</v>
      </c>
      <c r="D251" s="73">
        <v>3.3</v>
      </c>
      <c r="E251" s="73">
        <v>0.6</v>
      </c>
      <c r="F251" s="73">
        <v>19.82</v>
      </c>
      <c r="G251" s="73">
        <v>99</v>
      </c>
      <c r="H251" s="73">
        <v>8.5000000000000006E-2</v>
      </c>
      <c r="I251" s="73"/>
      <c r="J251" s="73"/>
      <c r="K251" s="73">
        <v>0.5</v>
      </c>
      <c r="L251" s="73">
        <v>14.5</v>
      </c>
      <c r="M251" s="73">
        <v>75</v>
      </c>
      <c r="N251" s="73">
        <v>23.5</v>
      </c>
      <c r="O251" s="73">
        <v>1.95</v>
      </c>
    </row>
    <row r="252" spans="1:15" s="11" customFormat="1" ht="12.75" outlineLevel="1" x14ac:dyDescent="0.2">
      <c r="A252" s="71" t="s">
        <v>24</v>
      </c>
      <c r="B252" s="72"/>
      <c r="C252" s="71">
        <f>SUM(C246:C251)</f>
        <v>920</v>
      </c>
      <c r="D252" s="73">
        <f>SUM(D246:D251)</f>
        <v>45.715999999999994</v>
      </c>
      <c r="E252" s="73">
        <f t="shared" ref="E252:O252" si="19">SUM(E246:E251)</f>
        <v>27.757999999999999</v>
      </c>
      <c r="F252" s="73">
        <f t="shared" si="19"/>
        <v>127.786</v>
      </c>
      <c r="G252" s="73">
        <f t="shared" si="19"/>
        <v>950.77700000000004</v>
      </c>
      <c r="H252" s="73">
        <f t="shared" si="19"/>
        <v>0.48000000000000004</v>
      </c>
      <c r="I252" s="73">
        <f t="shared" si="19"/>
        <v>57.62</v>
      </c>
      <c r="J252" s="73">
        <f t="shared" si="19"/>
        <v>884.65</v>
      </c>
      <c r="K252" s="73">
        <f t="shared" si="19"/>
        <v>9.770999999999999</v>
      </c>
      <c r="L252" s="73">
        <f t="shared" si="19"/>
        <v>135.25700000000001</v>
      </c>
      <c r="M252" s="73">
        <f t="shared" si="19"/>
        <v>548.45000000000005</v>
      </c>
      <c r="N252" s="73">
        <f t="shared" si="19"/>
        <v>150.78100000000001</v>
      </c>
      <c r="O252" s="73">
        <f t="shared" si="19"/>
        <v>8.4689999999999994</v>
      </c>
    </row>
    <row r="253" spans="1:15" s="11" customFormat="1" ht="12.75" outlineLevel="1" x14ac:dyDescent="0.2">
      <c r="A253" s="71" t="s">
        <v>9</v>
      </c>
      <c r="B253" s="72"/>
      <c r="C253" s="71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</row>
    <row r="254" spans="1:15" s="11" customFormat="1" ht="12.75" outlineLevel="1" x14ac:dyDescent="0.2">
      <c r="A254" s="71"/>
      <c r="B254" s="72" t="s">
        <v>110</v>
      </c>
      <c r="C254" s="71">
        <v>15</v>
      </c>
      <c r="D254" s="73">
        <v>1.125</v>
      </c>
      <c r="E254" s="73">
        <v>1.47</v>
      </c>
      <c r="F254" s="73">
        <v>11.16</v>
      </c>
      <c r="G254" s="73">
        <v>62.55</v>
      </c>
      <c r="H254" s="73">
        <v>1.2E-2</v>
      </c>
      <c r="I254" s="73"/>
      <c r="J254" s="73">
        <v>1.5</v>
      </c>
      <c r="K254" s="73"/>
      <c r="L254" s="73">
        <v>4.3499999999999996</v>
      </c>
      <c r="M254" s="73">
        <v>13.5</v>
      </c>
      <c r="N254" s="73">
        <v>3</v>
      </c>
      <c r="O254" s="73">
        <v>0.315</v>
      </c>
    </row>
    <row r="255" spans="1:15" s="11" customFormat="1" ht="12.75" outlineLevel="1" x14ac:dyDescent="0.2">
      <c r="A255" s="71"/>
      <c r="B255" s="72" t="s">
        <v>198</v>
      </c>
      <c r="C255" s="71">
        <v>200</v>
      </c>
      <c r="D255" s="73">
        <v>8.1999999999999993</v>
      </c>
      <c r="E255" s="73">
        <v>3</v>
      </c>
      <c r="F255" s="73">
        <v>11.8</v>
      </c>
      <c r="G255" s="73">
        <v>114</v>
      </c>
      <c r="H255" s="73"/>
      <c r="I255" s="73">
        <v>1.2</v>
      </c>
      <c r="J255" s="73">
        <v>20</v>
      </c>
      <c r="K255" s="73"/>
      <c r="L255" s="73">
        <v>248</v>
      </c>
      <c r="M255" s="73">
        <v>190</v>
      </c>
      <c r="N255" s="73">
        <v>30</v>
      </c>
      <c r="O255" s="73">
        <v>0.2</v>
      </c>
    </row>
    <row r="256" spans="1:15" s="11" customFormat="1" ht="12.75" outlineLevel="1" x14ac:dyDescent="0.2">
      <c r="A256" s="71"/>
      <c r="B256" s="72" t="s">
        <v>199</v>
      </c>
      <c r="C256" s="71">
        <v>235</v>
      </c>
      <c r="D256" s="73">
        <v>0.94</v>
      </c>
      <c r="E256" s="73">
        <v>0.94</v>
      </c>
      <c r="F256" s="73">
        <v>23.03</v>
      </c>
      <c r="G256" s="73">
        <v>110.45</v>
      </c>
      <c r="H256" s="73">
        <v>7.0999999999999994E-2</v>
      </c>
      <c r="I256" s="73">
        <v>23.5</v>
      </c>
      <c r="J256" s="73">
        <v>11.75</v>
      </c>
      <c r="K256" s="73">
        <v>0.47</v>
      </c>
      <c r="L256" s="73">
        <v>37.6</v>
      </c>
      <c r="M256" s="73">
        <v>25.85</v>
      </c>
      <c r="N256" s="73">
        <v>21.15</v>
      </c>
      <c r="O256" s="73">
        <v>5.17</v>
      </c>
    </row>
    <row r="257" spans="1:178" s="12" customFormat="1" ht="13.5" x14ac:dyDescent="0.25">
      <c r="A257" s="71" t="s">
        <v>23</v>
      </c>
      <c r="B257" s="72"/>
      <c r="C257" s="71">
        <f>SUM(C254:C256)</f>
        <v>450</v>
      </c>
      <c r="D257" s="73">
        <v>10.265000000000001</v>
      </c>
      <c r="E257" s="73">
        <v>5.41</v>
      </c>
      <c r="F257" s="73">
        <v>45.99</v>
      </c>
      <c r="G257" s="73">
        <v>287</v>
      </c>
      <c r="H257" s="73">
        <v>8.3000000000000004E-2</v>
      </c>
      <c r="I257" s="73">
        <v>24.7</v>
      </c>
      <c r="J257" s="73">
        <v>33.25</v>
      </c>
      <c r="K257" s="73">
        <v>0.47</v>
      </c>
      <c r="L257" s="73">
        <v>289.95</v>
      </c>
      <c r="M257" s="73">
        <v>229.35</v>
      </c>
      <c r="N257" s="73">
        <v>54.15</v>
      </c>
      <c r="O257" s="73">
        <v>5.6849999999999996</v>
      </c>
    </row>
    <row r="258" spans="1:178" s="10" customFormat="1" ht="13.5" outlineLevel="1" x14ac:dyDescent="0.2">
      <c r="A258" s="71" t="s">
        <v>22</v>
      </c>
      <c r="B258" s="72"/>
      <c r="C258" s="71"/>
      <c r="D258" s="73">
        <f>D257+D252+D244</f>
        <v>82.578000000000003</v>
      </c>
      <c r="E258" s="73">
        <f t="shared" ref="E258:O258" si="20">E257+E252+E244</f>
        <v>55.028999999999996</v>
      </c>
      <c r="F258" s="73">
        <f t="shared" si="20"/>
        <v>235.00400000000002</v>
      </c>
      <c r="G258" s="73">
        <f t="shared" si="20"/>
        <v>1792.018</v>
      </c>
      <c r="H258" s="73">
        <f t="shared" si="20"/>
        <v>0.81300000000000006</v>
      </c>
      <c r="I258" s="73">
        <f t="shared" si="20"/>
        <v>104.636</v>
      </c>
      <c r="J258" s="73">
        <f t="shared" si="20"/>
        <v>1272.5</v>
      </c>
      <c r="K258" s="73">
        <f t="shared" si="20"/>
        <v>12.42</v>
      </c>
      <c r="L258" s="73">
        <f t="shared" si="20"/>
        <v>781.46100000000001</v>
      </c>
      <c r="M258" s="73">
        <f t="shared" si="20"/>
        <v>1240.8990000000001</v>
      </c>
      <c r="N258" s="73">
        <f t="shared" si="20"/>
        <v>267.875</v>
      </c>
      <c r="O258" s="73">
        <f t="shared" si="20"/>
        <v>22.344000000000001</v>
      </c>
    </row>
    <row r="259" spans="1:178" s="11" customFormat="1" ht="12.75" outlineLevel="1" x14ac:dyDescent="0.2">
      <c r="A259" s="71" t="s">
        <v>49</v>
      </c>
      <c r="B259" s="72"/>
      <c r="C259" s="71"/>
      <c r="D259" s="73">
        <f>D258+D234+D210+D185+D160+D134+D108+D80+D54+D30</f>
        <v>783.58500000000004</v>
      </c>
      <c r="E259" s="73">
        <f t="shared" ref="E259:O259" si="21">E258+E234+E210+E185+E160+E134+E108+E80+E54+E30</f>
        <v>566.42700000000002</v>
      </c>
      <c r="F259" s="73">
        <f t="shared" si="21"/>
        <v>2532.8200000000002</v>
      </c>
      <c r="G259" s="73">
        <f t="shared" si="21"/>
        <v>18602.367999999999</v>
      </c>
      <c r="H259" s="73">
        <f t="shared" si="21"/>
        <v>10.497</v>
      </c>
      <c r="I259" s="73">
        <f t="shared" si="21"/>
        <v>1400.8149999999996</v>
      </c>
      <c r="J259" s="73">
        <f t="shared" si="21"/>
        <v>25159.362999999998</v>
      </c>
      <c r="K259" s="73">
        <f t="shared" si="21"/>
        <v>124.37800000000001</v>
      </c>
      <c r="L259" s="73">
        <f t="shared" si="21"/>
        <v>7888.6170000000011</v>
      </c>
      <c r="M259" s="73">
        <f t="shared" si="21"/>
        <v>12530.127</v>
      </c>
      <c r="N259" s="73">
        <f t="shared" si="21"/>
        <v>3161.6020000000003</v>
      </c>
      <c r="O259" s="73">
        <f t="shared" si="21"/>
        <v>188.62400000000002</v>
      </c>
    </row>
    <row r="260" spans="1:178" s="11" customFormat="1" ht="12.75" outlineLevel="1" x14ac:dyDescent="0.2">
      <c r="A260" s="14"/>
      <c r="B260" s="41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</row>
    <row r="261" spans="1:178" ht="12.75" x14ac:dyDescent="0.2">
      <c r="E261" s="17">
        <v>10</v>
      </c>
      <c r="Q261" s="31"/>
      <c r="R261" s="31"/>
      <c r="S261" s="31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</row>
    <row r="262" spans="1:178" ht="13.5" x14ac:dyDescent="0.2">
      <c r="A262" s="116" t="s">
        <v>85</v>
      </c>
      <c r="B262" s="117"/>
      <c r="C262" s="118"/>
      <c r="D262" s="2">
        <f t="shared" ref="D262:O262" si="22">D14+D40+D64+D92+D118+D145+D169+D195+D219+D244</f>
        <v>332.75700000000001</v>
      </c>
      <c r="E262" s="2">
        <f t="shared" si="22"/>
        <v>234.03399999999996</v>
      </c>
      <c r="F262" s="2">
        <f t="shared" si="22"/>
        <v>855.24199999999996</v>
      </c>
      <c r="G262" s="2">
        <f t="shared" si="22"/>
        <v>6896.4230000000007</v>
      </c>
      <c r="H262" s="2">
        <f t="shared" si="22"/>
        <v>3.0949999999999998</v>
      </c>
      <c r="I262" s="2">
        <f t="shared" si="22"/>
        <v>316.14600000000002</v>
      </c>
      <c r="J262" s="2">
        <f t="shared" si="22"/>
        <v>2589.5300000000002</v>
      </c>
      <c r="K262" s="2">
        <f t="shared" si="22"/>
        <v>28.348999999999997</v>
      </c>
      <c r="L262" s="2">
        <f t="shared" si="22"/>
        <v>3081.7599999999998</v>
      </c>
      <c r="M262" s="2">
        <f t="shared" si="22"/>
        <v>4785.982</v>
      </c>
      <c r="N262" s="2">
        <f t="shared" si="22"/>
        <v>860.48299999999995</v>
      </c>
      <c r="O262" s="2">
        <f t="shared" si="22"/>
        <v>55.665999999999997</v>
      </c>
      <c r="P262" s="31"/>
      <c r="Q262" s="31"/>
      <c r="R262" s="31"/>
      <c r="S262" s="31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  <c r="DK262" s="38"/>
      <c r="DL262" s="38"/>
      <c r="DM262" s="38"/>
      <c r="DN262" s="38"/>
      <c r="DO262" s="38"/>
      <c r="DP262" s="38"/>
      <c r="DQ262" s="38"/>
      <c r="DR262" s="38"/>
      <c r="DS262" s="38"/>
      <c r="DT262" s="38"/>
      <c r="DU262" s="38"/>
      <c r="DV262" s="38"/>
      <c r="DW262" s="38"/>
      <c r="DX262" s="38"/>
      <c r="DY262" s="38"/>
      <c r="DZ262" s="38"/>
      <c r="EA262" s="38"/>
      <c r="EB262" s="38"/>
      <c r="EC262" s="38"/>
      <c r="ED262" s="38"/>
      <c r="EE262" s="38"/>
      <c r="EF262" s="38"/>
      <c r="EG262" s="38"/>
      <c r="EH262" s="38"/>
      <c r="EI262" s="38"/>
      <c r="EJ262" s="38"/>
      <c r="EK262" s="38"/>
      <c r="EL262" s="38"/>
      <c r="EM262" s="38"/>
      <c r="EN262" s="38"/>
      <c r="EO262" s="38"/>
      <c r="EP262" s="38"/>
      <c r="EQ262" s="38"/>
      <c r="ER262" s="38"/>
      <c r="ES262" s="38"/>
      <c r="ET262" s="38"/>
      <c r="EU262" s="38"/>
      <c r="EV262" s="38"/>
      <c r="EW262" s="38"/>
      <c r="EX262" s="38"/>
      <c r="EY262" s="38"/>
      <c r="EZ262" s="38"/>
      <c r="FA262" s="38"/>
      <c r="FB262" s="38"/>
      <c r="FC262" s="38"/>
      <c r="FD262" s="38"/>
      <c r="FE262" s="38"/>
      <c r="FF262" s="38"/>
      <c r="FG262" s="38"/>
      <c r="FH262" s="38"/>
      <c r="FI262" s="38"/>
      <c r="FJ262" s="38"/>
      <c r="FK262" s="38"/>
      <c r="FL262" s="38"/>
      <c r="FM262" s="38"/>
      <c r="FN262" s="38"/>
      <c r="FO262" s="38"/>
      <c r="FP262" s="38"/>
      <c r="FQ262" s="38"/>
      <c r="FR262" s="38"/>
      <c r="FS262" s="38"/>
      <c r="FT262" s="38"/>
      <c r="FU262" s="38"/>
      <c r="FV262" s="38"/>
    </row>
    <row r="263" spans="1:178" ht="13.5" x14ac:dyDescent="0.2">
      <c r="A263" s="111" t="s">
        <v>86</v>
      </c>
      <c r="B263" s="111"/>
      <c r="C263" s="112"/>
      <c r="D263" s="3">
        <f t="shared" ref="D263:O263" si="23">D262/$E$261</f>
        <v>33.275700000000001</v>
      </c>
      <c r="E263" s="3">
        <f t="shared" si="23"/>
        <v>23.403399999999998</v>
      </c>
      <c r="F263" s="3">
        <f t="shared" si="23"/>
        <v>85.524199999999993</v>
      </c>
      <c r="G263" s="3">
        <f t="shared" si="23"/>
        <v>689.64230000000009</v>
      </c>
      <c r="H263" s="3">
        <f t="shared" si="23"/>
        <v>0.3095</v>
      </c>
      <c r="I263" s="3">
        <f t="shared" si="23"/>
        <v>31.614600000000003</v>
      </c>
      <c r="J263" s="3">
        <f t="shared" si="23"/>
        <v>258.95300000000003</v>
      </c>
      <c r="K263" s="3">
        <f t="shared" si="23"/>
        <v>2.8348999999999998</v>
      </c>
      <c r="L263" s="3">
        <f t="shared" si="23"/>
        <v>308.17599999999999</v>
      </c>
      <c r="M263" s="3">
        <f t="shared" si="23"/>
        <v>478.59820000000002</v>
      </c>
      <c r="N263" s="3">
        <f t="shared" si="23"/>
        <v>86.048299999999998</v>
      </c>
      <c r="O263" s="3">
        <f t="shared" si="23"/>
        <v>5.5665999999999993</v>
      </c>
      <c r="P263" s="31"/>
      <c r="Q263" s="31"/>
      <c r="R263" s="31"/>
      <c r="S263" s="31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8"/>
      <c r="DD263" s="38"/>
      <c r="DE263" s="38"/>
      <c r="DF263" s="38"/>
      <c r="DG263" s="38"/>
      <c r="DH263" s="38"/>
      <c r="DI263" s="38"/>
      <c r="DJ263" s="38"/>
      <c r="DK263" s="38"/>
      <c r="DL263" s="38"/>
      <c r="DM263" s="38"/>
      <c r="DN263" s="38"/>
      <c r="DO263" s="38"/>
      <c r="DP263" s="38"/>
      <c r="DQ263" s="38"/>
      <c r="DR263" s="38"/>
      <c r="DS263" s="38"/>
      <c r="DT263" s="38"/>
      <c r="DU263" s="38"/>
      <c r="DV263" s="38"/>
      <c r="DW263" s="38"/>
      <c r="DX263" s="38"/>
      <c r="DY263" s="38"/>
      <c r="DZ263" s="38"/>
      <c r="EA263" s="38"/>
      <c r="EB263" s="38"/>
      <c r="EC263" s="38"/>
      <c r="ED263" s="38"/>
      <c r="EE263" s="38"/>
      <c r="EF263" s="38"/>
      <c r="EG263" s="38"/>
      <c r="EH263" s="38"/>
      <c r="EI263" s="38"/>
      <c r="EJ263" s="38"/>
      <c r="EK263" s="38"/>
      <c r="EL263" s="38"/>
      <c r="EM263" s="38"/>
      <c r="EN263" s="38"/>
      <c r="EO263" s="38"/>
      <c r="EP263" s="38"/>
      <c r="EQ263" s="38"/>
      <c r="ER263" s="38"/>
      <c r="ES263" s="38"/>
      <c r="ET263" s="38"/>
      <c r="EU263" s="38"/>
      <c r="EV263" s="38"/>
      <c r="EW263" s="38"/>
      <c r="EX263" s="38"/>
      <c r="EY263" s="38"/>
      <c r="EZ263" s="38"/>
      <c r="FA263" s="38"/>
      <c r="FB263" s="38"/>
      <c r="FC263" s="38"/>
      <c r="FD263" s="38"/>
      <c r="FE263" s="38"/>
      <c r="FF263" s="38"/>
      <c r="FG263" s="38"/>
      <c r="FH263" s="38"/>
      <c r="FI263" s="38"/>
      <c r="FJ263" s="38"/>
      <c r="FK263" s="38"/>
      <c r="FL263" s="38"/>
      <c r="FM263" s="38"/>
      <c r="FN263" s="38"/>
      <c r="FO263" s="38"/>
      <c r="FP263" s="38"/>
      <c r="FQ263" s="38"/>
      <c r="FR263" s="38"/>
      <c r="FS263" s="38"/>
      <c r="FT263" s="38"/>
      <c r="FU263" s="38"/>
      <c r="FV263" s="38"/>
    </row>
    <row r="264" spans="1:178" ht="13.5" x14ac:dyDescent="0.2">
      <c r="A264" s="111" t="s">
        <v>5</v>
      </c>
      <c r="B264" s="111"/>
      <c r="C264" s="112"/>
      <c r="D264" s="18">
        <f>4*D263/G263</f>
        <v>0.19300266239469357</v>
      </c>
      <c r="E264" s="18">
        <f>9*E263/G263</f>
        <v>0.30542007066561894</v>
      </c>
      <c r="F264" s="18">
        <f>4*F263/G263</f>
        <v>0.49604961876613418</v>
      </c>
      <c r="G264" s="3"/>
      <c r="H264" s="3"/>
      <c r="I264" s="3"/>
      <c r="J264" s="3"/>
      <c r="K264" s="3"/>
      <c r="L264" s="3"/>
      <c r="M264" s="3"/>
      <c r="N264" s="3"/>
      <c r="O264" s="3"/>
      <c r="P264" s="31"/>
      <c r="Q264" s="31"/>
      <c r="R264" s="31"/>
      <c r="S264" s="31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  <c r="DK264" s="38"/>
      <c r="DL264" s="38"/>
      <c r="DM264" s="38"/>
      <c r="DN264" s="38"/>
      <c r="DO264" s="38"/>
      <c r="DP264" s="38"/>
      <c r="DQ264" s="38"/>
      <c r="DR264" s="38"/>
      <c r="DS264" s="38"/>
      <c r="DT264" s="38"/>
      <c r="DU264" s="38"/>
      <c r="DV264" s="38"/>
      <c r="DW264" s="38"/>
      <c r="DX264" s="38"/>
      <c r="DY264" s="38"/>
      <c r="DZ264" s="38"/>
      <c r="EA264" s="38"/>
      <c r="EB264" s="38"/>
      <c r="EC264" s="38"/>
      <c r="ED264" s="38"/>
      <c r="EE264" s="38"/>
      <c r="EF264" s="38"/>
      <c r="EG264" s="38"/>
      <c r="EH264" s="38"/>
      <c r="EI264" s="38"/>
      <c r="EJ264" s="38"/>
      <c r="EK264" s="38"/>
      <c r="EL264" s="38"/>
      <c r="EM264" s="38"/>
      <c r="EN264" s="38"/>
      <c r="EO264" s="38"/>
      <c r="EP264" s="38"/>
      <c r="EQ264" s="38"/>
      <c r="ER264" s="38"/>
      <c r="ES264" s="38"/>
      <c r="ET264" s="38"/>
      <c r="EU264" s="38"/>
      <c r="EV264" s="38"/>
      <c r="EW264" s="38"/>
      <c r="EX264" s="38"/>
      <c r="EY264" s="38"/>
      <c r="EZ264" s="38"/>
      <c r="FA264" s="38"/>
      <c r="FB264" s="38"/>
      <c r="FC264" s="38"/>
      <c r="FD264" s="38"/>
      <c r="FE264" s="38"/>
      <c r="FF264" s="38"/>
      <c r="FG264" s="38"/>
      <c r="FH264" s="38"/>
      <c r="FI264" s="38"/>
      <c r="FJ264" s="38"/>
      <c r="FK264" s="38"/>
      <c r="FL264" s="38"/>
      <c r="FM264" s="38"/>
      <c r="FN264" s="38"/>
      <c r="FO264" s="38"/>
      <c r="FP264" s="38"/>
      <c r="FQ264" s="38"/>
      <c r="FR264" s="38"/>
      <c r="FS264" s="38"/>
      <c r="FT264" s="38"/>
      <c r="FU264" s="38"/>
      <c r="FV264" s="38"/>
    </row>
    <row r="265" spans="1:178" s="21" customFormat="1" ht="13.5" x14ac:dyDescent="0.2">
      <c r="A265" s="113" t="s">
        <v>87</v>
      </c>
      <c r="B265" s="114"/>
      <c r="C265" s="115"/>
      <c r="D265" s="19">
        <f t="shared" ref="D265:O265" si="24">D263/D278</f>
        <v>0.36973</v>
      </c>
      <c r="E265" s="19">
        <f t="shared" si="24"/>
        <v>0.25438478260869563</v>
      </c>
      <c r="F265" s="19">
        <f t="shared" si="24"/>
        <v>0.22330078328981723</v>
      </c>
      <c r="G265" s="19">
        <f t="shared" si="24"/>
        <v>0.25419915223000372</v>
      </c>
      <c r="H265" s="20">
        <f t="shared" si="24"/>
        <v>0.22107142857142859</v>
      </c>
      <c r="I265" s="20">
        <f t="shared" si="24"/>
        <v>0.4516371428571429</v>
      </c>
      <c r="J265" s="20">
        <f t="shared" si="24"/>
        <v>0.28772555555555557</v>
      </c>
      <c r="K265" s="20">
        <f t="shared" si="24"/>
        <v>0.28348999999999996</v>
      </c>
      <c r="L265" s="20">
        <f t="shared" si="24"/>
        <v>0.25681333333333334</v>
      </c>
      <c r="M265" s="20">
        <f t="shared" si="24"/>
        <v>0.39883183333333333</v>
      </c>
      <c r="N265" s="20">
        <f t="shared" si="24"/>
        <v>0.28682766666666665</v>
      </c>
      <c r="O265" s="20">
        <f t="shared" si="24"/>
        <v>0.30925555555555551</v>
      </c>
      <c r="P265" s="31"/>
      <c r="Q265" s="31"/>
      <c r="R265" s="31"/>
      <c r="S265" s="31"/>
    </row>
    <row r="266" spans="1:178" ht="13.5" x14ac:dyDescent="0.2">
      <c r="A266" s="116" t="s">
        <v>88</v>
      </c>
      <c r="B266" s="117"/>
      <c r="C266" s="118"/>
      <c r="D266" s="2">
        <f t="shared" ref="D266:O266" si="25">D24+D48+D74+D102+D128+D154+D179+D204+D228+D252</f>
        <v>349.53299999999996</v>
      </c>
      <c r="E266" s="2">
        <f t="shared" si="25"/>
        <v>287.47799999999995</v>
      </c>
      <c r="F266" s="2">
        <f t="shared" si="25"/>
        <v>1235.1879999999999</v>
      </c>
      <c r="G266" s="2">
        <f t="shared" si="25"/>
        <v>8989.3950000000004</v>
      </c>
      <c r="H266" s="2">
        <f t="shared" si="25"/>
        <v>6.3520000000000003</v>
      </c>
      <c r="I266" s="2">
        <f t="shared" si="25"/>
        <v>574.46900000000005</v>
      </c>
      <c r="J266" s="2">
        <f t="shared" si="25"/>
        <v>22291.833000000002</v>
      </c>
      <c r="K266" s="2">
        <f t="shared" si="25"/>
        <v>91.328999999999994</v>
      </c>
      <c r="L266" s="2">
        <f t="shared" si="25"/>
        <v>1732.9570000000001</v>
      </c>
      <c r="M266" s="2">
        <f t="shared" si="25"/>
        <v>5453.0450000000001</v>
      </c>
      <c r="N266" s="2">
        <f t="shared" si="25"/>
        <v>1751.0189999999998</v>
      </c>
      <c r="O266" s="2">
        <f t="shared" si="25"/>
        <v>96.313000000000002</v>
      </c>
      <c r="P266" s="31"/>
      <c r="Q266" s="31"/>
      <c r="R266" s="31"/>
      <c r="S266" s="31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  <c r="DK266" s="38"/>
      <c r="DL266" s="38"/>
      <c r="DM266" s="38"/>
      <c r="DN266" s="38"/>
      <c r="DO266" s="38"/>
      <c r="DP266" s="38"/>
      <c r="DQ266" s="38"/>
      <c r="DR266" s="38"/>
      <c r="DS266" s="38"/>
      <c r="DT266" s="38"/>
      <c r="DU266" s="38"/>
      <c r="DV266" s="38"/>
      <c r="DW266" s="38"/>
      <c r="DX266" s="38"/>
      <c r="DY266" s="38"/>
      <c r="DZ266" s="38"/>
      <c r="EA266" s="38"/>
      <c r="EB266" s="38"/>
      <c r="EC266" s="38"/>
      <c r="ED266" s="38"/>
      <c r="EE266" s="38"/>
      <c r="EF266" s="38"/>
      <c r="EG266" s="38"/>
      <c r="EH266" s="38"/>
      <c r="EI266" s="38"/>
      <c r="EJ266" s="38"/>
      <c r="EK266" s="38"/>
      <c r="EL266" s="38"/>
      <c r="EM266" s="38"/>
      <c r="EN266" s="38"/>
      <c r="EO266" s="38"/>
      <c r="EP266" s="38"/>
      <c r="EQ266" s="38"/>
      <c r="ER266" s="38"/>
      <c r="ES266" s="38"/>
      <c r="ET266" s="38"/>
      <c r="EU266" s="38"/>
      <c r="EV266" s="38"/>
      <c r="EW266" s="38"/>
      <c r="EX266" s="38"/>
      <c r="EY266" s="38"/>
      <c r="EZ266" s="38"/>
      <c r="FA266" s="38"/>
      <c r="FB266" s="38"/>
      <c r="FC266" s="38"/>
      <c r="FD266" s="38"/>
      <c r="FE266" s="38"/>
      <c r="FF266" s="38"/>
      <c r="FG266" s="38"/>
      <c r="FH266" s="38"/>
      <c r="FI266" s="38"/>
      <c r="FJ266" s="38"/>
      <c r="FK266" s="38"/>
      <c r="FL266" s="38"/>
      <c r="FM266" s="38"/>
      <c r="FN266" s="38"/>
      <c r="FO266" s="38"/>
      <c r="FP266" s="38"/>
      <c r="FQ266" s="38"/>
      <c r="FR266" s="38"/>
      <c r="FS266" s="38"/>
      <c r="FT266" s="38"/>
      <c r="FU266" s="38"/>
      <c r="FV266" s="38"/>
    </row>
    <row r="267" spans="1:178" ht="13.5" x14ac:dyDescent="0.2">
      <c r="A267" s="111" t="s">
        <v>89</v>
      </c>
      <c r="B267" s="111"/>
      <c r="C267" s="112"/>
      <c r="D267" s="3">
        <f t="shared" ref="D267:O267" si="26">D266/$E$261</f>
        <v>34.953299999999999</v>
      </c>
      <c r="E267" s="3">
        <f t="shared" si="26"/>
        <v>28.747799999999994</v>
      </c>
      <c r="F267" s="3">
        <f t="shared" si="26"/>
        <v>123.51879999999998</v>
      </c>
      <c r="G267" s="3">
        <f t="shared" si="26"/>
        <v>898.93950000000007</v>
      </c>
      <c r="H267" s="3">
        <f t="shared" si="26"/>
        <v>0.63519999999999999</v>
      </c>
      <c r="I267" s="3">
        <f t="shared" si="26"/>
        <v>57.446900000000007</v>
      </c>
      <c r="J267" s="3">
        <f t="shared" si="26"/>
        <v>2229.1833000000001</v>
      </c>
      <c r="K267" s="3">
        <f t="shared" si="26"/>
        <v>9.1328999999999994</v>
      </c>
      <c r="L267" s="3">
        <f t="shared" si="26"/>
        <v>173.29570000000001</v>
      </c>
      <c r="M267" s="3">
        <f t="shared" si="26"/>
        <v>545.30449999999996</v>
      </c>
      <c r="N267" s="3">
        <f t="shared" si="26"/>
        <v>175.10189999999997</v>
      </c>
      <c r="O267" s="3">
        <f t="shared" si="26"/>
        <v>9.6312999999999995</v>
      </c>
      <c r="P267" s="31"/>
      <c r="Q267" s="31"/>
      <c r="R267" s="31"/>
      <c r="S267" s="31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  <c r="DK267" s="38"/>
      <c r="DL267" s="38"/>
      <c r="DM267" s="38"/>
      <c r="DN267" s="38"/>
      <c r="DO267" s="38"/>
      <c r="DP267" s="38"/>
      <c r="DQ267" s="38"/>
      <c r="DR267" s="38"/>
      <c r="DS267" s="38"/>
      <c r="DT267" s="38"/>
      <c r="DU267" s="38"/>
      <c r="DV267" s="38"/>
      <c r="DW267" s="38"/>
      <c r="DX267" s="38"/>
      <c r="DY267" s="38"/>
      <c r="DZ267" s="38"/>
      <c r="EA267" s="38"/>
      <c r="EB267" s="38"/>
      <c r="EC267" s="38"/>
      <c r="ED267" s="38"/>
      <c r="EE267" s="38"/>
      <c r="EF267" s="38"/>
      <c r="EG267" s="38"/>
      <c r="EH267" s="38"/>
      <c r="EI267" s="38"/>
      <c r="EJ267" s="38"/>
      <c r="EK267" s="38"/>
      <c r="EL267" s="38"/>
      <c r="EM267" s="38"/>
      <c r="EN267" s="38"/>
      <c r="EO267" s="38"/>
      <c r="EP267" s="38"/>
      <c r="EQ267" s="38"/>
      <c r="ER267" s="38"/>
      <c r="ES267" s="38"/>
      <c r="ET267" s="38"/>
      <c r="EU267" s="38"/>
      <c r="EV267" s="38"/>
      <c r="EW267" s="38"/>
      <c r="EX267" s="38"/>
      <c r="EY267" s="38"/>
      <c r="EZ267" s="38"/>
      <c r="FA267" s="38"/>
      <c r="FB267" s="38"/>
      <c r="FC267" s="38"/>
      <c r="FD267" s="38"/>
      <c r="FE267" s="38"/>
      <c r="FF267" s="38"/>
      <c r="FG267" s="38"/>
      <c r="FH267" s="38"/>
      <c r="FI267" s="38"/>
      <c r="FJ267" s="38"/>
      <c r="FK267" s="38"/>
      <c r="FL267" s="38"/>
      <c r="FM267" s="38"/>
      <c r="FN267" s="38"/>
      <c r="FO267" s="38"/>
      <c r="FP267" s="38"/>
      <c r="FQ267" s="38"/>
      <c r="FR267" s="38"/>
      <c r="FS267" s="38"/>
      <c r="FT267" s="38"/>
      <c r="FU267" s="38"/>
      <c r="FV267" s="38"/>
    </row>
    <row r="268" spans="1:178" ht="13.5" x14ac:dyDescent="0.2">
      <c r="A268" s="111" t="s">
        <v>5</v>
      </c>
      <c r="B268" s="111"/>
      <c r="C268" s="112"/>
      <c r="D268" s="18">
        <f>4*D267/G267</f>
        <v>0.15553126767707948</v>
      </c>
      <c r="E268" s="18">
        <f>9*E267/G267</f>
        <v>0.28781714453531071</v>
      </c>
      <c r="F268" s="18">
        <f>4*F267/G267</f>
        <v>0.54962008010550201</v>
      </c>
      <c r="G268" s="3"/>
      <c r="H268" s="3"/>
      <c r="I268" s="3"/>
      <c r="J268" s="3"/>
      <c r="K268" s="3"/>
      <c r="L268" s="3"/>
      <c r="M268" s="3"/>
      <c r="N268" s="3"/>
      <c r="O268" s="3"/>
      <c r="P268" s="31"/>
      <c r="Q268" s="31"/>
      <c r="R268" s="31"/>
      <c r="S268" s="31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  <c r="DK268" s="38"/>
      <c r="DL268" s="38"/>
      <c r="DM268" s="38"/>
      <c r="DN268" s="38"/>
      <c r="DO268" s="38"/>
      <c r="DP268" s="38"/>
      <c r="DQ268" s="38"/>
      <c r="DR268" s="38"/>
      <c r="DS268" s="38"/>
      <c r="DT268" s="38"/>
      <c r="DU268" s="38"/>
      <c r="DV268" s="38"/>
      <c r="DW268" s="38"/>
      <c r="DX268" s="38"/>
      <c r="DY268" s="38"/>
      <c r="DZ268" s="38"/>
      <c r="EA268" s="38"/>
      <c r="EB268" s="38"/>
      <c r="EC268" s="38"/>
      <c r="ED268" s="38"/>
      <c r="EE268" s="38"/>
      <c r="EF268" s="38"/>
      <c r="EG268" s="38"/>
      <c r="EH268" s="38"/>
      <c r="EI268" s="38"/>
      <c r="EJ268" s="38"/>
      <c r="EK268" s="38"/>
      <c r="EL268" s="38"/>
      <c r="EM268" s="38"/>
      <c r="EN268" s="38"/>
      <c r="EO268" s="38"/>
      <c r="EP268" s="38"/>
      <c r="EQ268" s="38"/>
      <c r="ER268" s="38"/>
      <c r="ES268" s="38"/>
      <c r="ET268" s="38"/>
      <c r="EU268" s="38"/>
      <c r="EV268" s="38"/>
      <c r="EW268" s="38"/>
      <c r="EX268" s="38"/>
      <c r="EY268" s="38"/>
      <c r="EZ268" s="38"/>
      <c r="FA268" s="38"/>
      <c r="FB268" s="38"/>
      <c r="FC268" s="38"/>
      <c r="FD268" s="38"/>
      <c r="FE268" s="38"/>
      <c r="FF268" s="38"/>
      <c r="FG268" s="38"/>
      <c r="FH268" s="38"/>
      <c r="FI268" s="38"/>
      <c r="FJ268" s="38"/>
      <c r="FK268" s="38"/>
      <c r="FL268" s="38"/>
      <c r="FM268" s="38"/>
      <c r="FN268" s="38"/>
      <c r="FO268" s="38"/>
      <c r="FP268" s="38"/>
      <c r="FQ268" s="38"/>
      <c r="FR268" s="38"/>
      <c r="FS268" s="38"/>
      <c r="FT268" s="38"/>
      <c r="FU268" s="38"/>
      <c r="FV268" s="38"/>
    </row>
    <row r="269" spans="1:178" s="21" customFormat="1" ht="13.5" x14ac:dyDescent="0.2">
      <c r="A269" s="113" t="s">
        <v>87</v>
      </c>
      <c r="B269" s="114"/>
      <c r="C269" s="115"/>
      <c r="D269" s="19">
        <f t="shared" ref="D269:O269" si="27">D267/D278</f>
        <v>0.38836999999999999</v>
      </c>
      <c r="E269" s="19">
        <f t="shared" si="27"/>
        <v>0.31247608695652168</v>
      </c>
      <c r="F269" s="19">
        <f t="shared" si="27"/>
        <v>0.32250339425587465</v>
      </c>
      <c r="G269" s="19">
        <f t="shared" si="27"/>
        <v>0.33134518982676009</v>
      </c>
      <c r="H269" s="20">
        <f t="shared" si="27"/>
        <v>0.45371428571428574</v>
      </c>
      <c r="I269" s="20">
        <f t="shared" si="27"/>
        <v>0.82067000000000012</v>
      </c>
      <c r="J269" s="20">
        <f t="shared" si="27"/>
        <v>2.4768703333333333</v>
      </c>
      <c r="K269" s="20">
        <f t="shared" si="27"/>
        <v>0.91328999999999994</v>
      </c>
      <c r="L269" s="20">
        <f t="shared" si="27"/>
        <v>0.14441308333333333</v>
      </c>
      <c r="M269" s="20">
        <f t="shared" si="27"/>
        <v>0.45442041666666666</v>
      </c>
      <c r="N269" s="20">
        <f t="shared" si="27"/>
        <v>0.58367299999999989</v>
      </c>
      <c r="O269" s="20">
        <f t="shared" si="27"/>
        <v>0.53507222222222217</v>
      </c>
      <c r="P269" s="31"/>
      <c r="Q269" s="31"/>
      <c r="R269" s="31"/>
      <c r="S269" s="31"/>
    </row>
    <row r="270" spans="1:178" ht="13.5" x14ac:dyDescent="0.2">
      <c r="A270" s="116" t="s">
        <v>90</v>
      </c>
      <c r="B270" s="117"/>
      <c r="C270" s="118"/>
      <c r="D270" s="2">
        <f t="shared" ref="D270:O270" si="28">D29+D53+D79+D107+D133+D159+D184+D209+D233+D257</f>
        <v>101.29500000000002</v>
      </c>
      <c r="E270" s="2">
        <f t="shared" si="28"/>
        <v>44.914999999999992</v>
      </c>
      <c r="F270" s="2">
        <f t="shared" si="28"/>
        <v>442.39</v>
      </c>
      <c r="G270" s="2">
        <f t="shared" si="28"/>
        <v>2716.55</v>
      </c>
      <c r="H270" s="2">
        <f t="shared" si="28"/>
        <v>1.0499999999999998</v>
      </c>
      <c r="I270" s="2">
        <f t="shared" si="28"/>
        <v>510.2</v>
      </c>
      <c r="J270" s="2">
        <f t="shared" si="28"/>
        <v>278</v>
      </c>
      <c r="K270" s="2">
        <f t="shared" si="28"/>
        <v>4.6999999999999984</v>
      </c>
      <c r="L270" s="2">
        <f t="shared" si="28"/>
        <v>3073.8999999999996</v>
      </c>
      <c r="M270" s="2">
        <f t="shared" si="28"/>
        <v>2291.1</v>
      </c>
      <c r="N270" s="2">
        <f t="shared" si="28"/>
        <v>550.09999999999991</v>
      </c>
      <c r="O270" s="2">
        <f t="shared" si="28"/>
        <v>36.644999999999996</v>
      </c>
      <c r="P270" s="31"/>
      <c r="Q270" s="31"/>
      <c r="R270" s="31"/>
      <c r="S270" s="31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8"/>
      <c r="DD270" s="38"/>
      <c r="DE270" s="38"/>
      <c r="DF270" s="38"/>
      <c r="DG270" s="38"/>
      <c r="DH270" s="38"/>
      <c r="DI270" s="38"/>
      <c r="DJ270" s="38"/>
      <c r="DK270" s="38"/>
      <c r="DL270" s="38"/>
      <c r="DM270" s="38"/>
      <c r="DN270" s="38"/>
      <c r="DO270" s="38"/>
      <c r="DP270" s="38"/>
      <c r="DQ270" s="38"/>
      <c r="DR270" s="38"/>
      <c r="DS270" s="38"/>
      <c r="DT270" s="38"/>
      <c r="DU270" s="38"/>
      <c r="DV270" s="38"/>
      <c r="DW270" s="38"/>
      <c r="DX270" s="38"/>
      <c r="DY270" s="38"/>
      <c r="DZ270" s="38"/>
      <c r="EA270" s="38"/>
      <c r="EB270" s="38"/>
      <c r="EC270" s="38"/>
      <c r="ED270" s="38"/>
      <c r="EE270" s="38"/>
      <c r="EF270" s="38"/>
      <c r="EG270" s="38"/>
      <c r="EH270" s="38"/>
      <c r="EI270" s="38"/>
      <c r="EJ270" s="38"/>
      <c r="EK270" s="38"/>
      <c r="EL270" s="38"/>
      <c r="EM270" s="38"/>
      <c r="EN270" s="38"/>
      <c r="EO270" s="38"/>
      <c r="EP270" s="38"/>
      <c r="EQ270" s="38"/>
      <c r="ER270" s="38"/>
      <c r="ES270" s="38"/>
      <c r="ET270" s="38"/>
      <c r="EU270" s="38"/>
      <c r="EV270" s="38"/>
      <c r="EW270" s="38"/>
      <c r="EX270" s="38"/>
      <c r="EY270" s="38"/>
      <c r="EZ270" s="38"/>
      <c r="FA270" s="38"/>
      <c r="FB270" s="38"/>
      <c r="FC270" s="38"/>
      <c r="FD270" s="38"/>
      <c r="FE270" s="38"/>
      <c r="FF270" s="38"/>
      <c r="FG270" s="38"/>
      <c r="FH270" s="38"/>
      <c r="FI270" s="38"/>
      <c r="FJ270" s="38"/>
      <c r="FK270" s="38"/>
      <c r="FL270" s="38"/>
      <c r="FM270" s="38"/>
      <c r="FN270" s="38"/>
      <c r="FO270" s="38"/>
      <c r="FP270" s="38"/>
      <c r="FQ270" s="38"/>
      <c r="FR270" s="38"/>
      <c r="FS270" s="38"/>
      <c r="FT270" s="38"/>
      <c r="FU270" s="38"/>
      <c r="FV270" s="38"/>
    </row>
    <row r="271" spans="1:178" ht="13.5" x14ac:dyDescent="0.2">
      <c r="A271" s="111" t="s">
        <v>91</v>
      </c>
      <c r="B271" s="111"/>
      <c r="C271" s="112"/>
      <c r="D271" s="3">
        <f t="shared" ref="D271:O271" si="29">D270/$E$261</f>
        <v>10.129500000000002</v>
      </c>
      <c r="E271" s="3">
        <f t="shared" si="29"/>
        <v>4.4914999999999994</v>
      </c>
      <c r="F271" s="3">
        <f t="shared" si="29"/>
        <v>44.238999999999997</v>
      </c>
      <c r="G271" s="3">
        <f t="shared" si="29"/>
        <v>271.65500000000003</v>
      </c>
      <c r="H271" s="3">
        <f t="shared" si="29"/>
        <v>0.10499999999999998</v>
      </c>
      <c r="I271" s="3">
        <f t="shared" si="29"/>
        <v>51.019999999999996</v>
      </c>
      <c r="J271" s="3">
        <f t="shared" si="29"/>
        <v>27.8</v>
      </c>
      <c r="K271" s="3">
        <f t="shared" si="29"/>
        <v>0.46999999999999986</v>
      </c>
      <c r="L271" s="3">
        <f t="shared" si="29"/>
        <v>307.39</v>
      </c>
      <c r="M271" s="3">
        <f t="shared" si="29"/>
        <v>229.10999999999999</v>
      </c>
      <c r="N271" s="3">
        <f t="shared" si="29"/>
        <v>55.009999999999991</v>
      </c>
      <c r="O271" s="3">
        <f t="shared" si="29"/>
        <v>3.6644999999999994</v>
      </c>
      <c r="P271" s="31"/>
      <c r="Q271" s="31"/>
      <c r="R271" s="31"/>
      <c r="S271" s="31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  <c r="DK271" s="38"/>
      <c r="DL271" s="38"/>
      <c r="DM271" s="38"/>
      <c r="DN271" s="38"/>
      <c r="DO271" s="38"/>
      <c r="DP271" s="38"/>
      <c r="DQ271" s="38"/>
      <c r="DR271" s="38"/>
      <c r="DS271" s="38"/>
      <c r="DT271" s="38"/>
      <c r="DU271" s="38"/>
      <c r="DV271" s="38"/>
      <c r="DW271" s="38"/>
      <c r="DX271" s="38"/>
      <c r="DY271" s="38"/>
      <c r="DZ271" s="38"/>
      <c r="EA271" s="38"/>
      <c r="EB271" s="38"/>
      <c r="EC271" s="38"/>
      <c r="ED271" s="38"/>
      <c r="EE271" s="38"/>
      <c r="EF271" s="38"/>
      <c r="EG271" s="38"/>
      <c r="EH271" s="38"/>
      <c r="EI271" s="38"/>
      <c r="EJ271" s="38"/>
      <c r="EK271" s="38"/>
      <c r="EL271" s="38"/>
      <c r="EM271" s="38"/>
      <c r="EN271" s="38"/>
      <c r="EO271" s="38"/>
      <c r="EP271" s="38"/>
      <c r="EQ271" s="38"/>
      <c r="ER271" s="38"/>
      <c r="ES271" s="38"/>
      <c r="ET271" s="38"/>
      <c r="EU271" s="38"/>
      <c r="EV271" s="38"/>
      <c r="EW271" s="38"/>
      <c r="EX271" s="38"/>
      <c r="EY271" s="38"/>
      <c r="EZ271" s="38"/>
      <c r="FA271" s="38"/>
      <c r="FB271" s="38"/>
      <c r="FC271" s="38"/>
      <c r="FD271" s="38"/>
      <c r="FE271" s="38"/>
      <c r="FF271" s="38"/>
      <c r="FG271" s="38"/>
      <c r="FH271" s="38"/>
      <c r="FI271" s="38"/>
      <c r="FJ271" s="38"/>
      <c r="FK271" s="38"/>
      <c r="FL271" s="38"/>
      <c r="FM271" s="38"/>
      <c r="FN271" s="38"/>
      <c r="FO271" s="38"/>
      <c r="FP271" s="38"/>
      <c r="FQ271" s="38"/>
      <c r="FR271" s="38"/>
      <c r="FS271" s="38"/>
      <c r="FT271" s="38"/>
      <c r="FU271" s="38"/>
      <c r="FV271" s="38"/>
    </row>
    <row r="272" spans="1:178" ht="13.5" x14ac:dyDescent="0.2">
      <c r="A272" s="111" t="s">
        <v>5</v>
      </c>
      <c r="B272" s="111"/>
      <c r="C272" s="112"/>
      <c r="D272" s="18">
        <f>4*D271/G271</f>
        <v>0.14915241758848541</v>
      </c>
      <c r="E272" s="18">
        <f>9*E271/G271</f>
        <v>0.1488045498886455</v>
      </c>
      <c r="F272" s="18">
        <f>4*F271/G271</f>
        <v>0.65139975336364131</v>
      </c>
      <c r="G272" s="3"/>
      <c r="H272" s="3"/>
      <c r="I272" s="3"/>
      <c r="J272" s="3"/>
      <c r="K272" s="3"/>
      <c r="L272" s="3"/>
      <c r="M272" s="3"/>
      <c r="N272" s="3"/>
      <c r="O272" s="3"/>
      <c r="Q272" s="31"/>
      <c r="R272" s="31"/>
      <c r="S272" s="31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8"/>
      <c r="CI272" s="38"/>
      <c r="CJ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8"/>
      <c r="DD272" s="38"/>
      <c r="DE272" s="38"/>
      <c r="DF272" s="38"/>
      <c r="DG272" s="38"/>
      <c r="DH272" s="38"/>
      <c r="DI272" s="38"/>
      <c r="DJ272" s="38"/>
      <c r="DK272" s="38"/>
      <c r="DL272" s="38"/>
      <c r="DM272" s="38"/>
      <c r="DN272" s="38"/>
      <c r="DO272" s="38"/>
      <c r="DP272" s="38"/>
      <c r="DQ272" s="38"/>
      <c r="DR272" s="38"/>
      <c r="DS272" s="38"/>
      <c r="DT272" s="38"/>
      <c r="DU272" s="38"/>
      <c r="DV272" s="38"/>
      <c r="DW272" s="38"/>
      <c r="DX272" s="38"/>
      <c r="DY272" s="38"/>
      <c r="DZ272" s="38"/>
      <c r="EA272" s="38"/>
      <c r="EB272" s="38"/>
      <c r="EC272" s="38"/>
      <c r="ED272" s="38"/>
      <c r="EE272" s="38"/>
      <c r="EF272" s="38"/>
      <c r="EG272" s="38"/>
      <c r="EH272" s="38"/>
      <c r="EI272" s="38"/>
      <c r="EJ272" s="38"/>
      <c r="EK272" s="38"/>
      <c r="EL272" s="38"/>
      <c r="EM272" s="38"/>
      <c r="EN272" s="38"/>
      <c r="EO272" s="38"/>
      <c r="EP272" s="38"/>
      <c r="EQ272" s="38"/>
      <c r="ER272" s="38"/>
      <c r="ES272" s="38"/>
      <c r="ET272" s="38"/>
      <c r="EU272" s="38"/>
      <c r="EV272" s="38"/>
      <c r="EW272" s="38"/>
      <c r="EX272" s="38"/>
      <c r="EY272" s="38"/>
      <c r="EZ272" s="38"/>
      <c r="FA272" s="38"/>
      <c r="FB272" s="38"/>
      <c r="FC272" s="38"/>
      <c r="FD272" s="38"/>
      <c r="FE272" s="38"/>
      <c r="FF272" s="38"/>
      <c r="FG272" s="38"/>
      <c r="FH272" s="38"/>
      <c r="FI272" s="38"/>
      <c r="FJ272" s="38"/>
      <c r="FK272" s="38"/>
      <c r="FL272" s="38"/>
      <c r="FM272" s="38"/>
      <c r="FN272" s="38"/>
      <c r="FO272" s="38"/>
      <c r="FP272" s="38"/>
      <c r="FQ272" s="38"/>
      <c r="FR272" s="38"/>
      <c r="FS272" s="38"/>
      <c r="FT272" s="38"/>
      <c r="FU272" s="38"/>
      <c r="FV272" s="38"/>
    </row>
    <row r="273" spans="1:178" ht="13.5" x14ac:dyDescent="0.2">
      <c r="A273" s="113" t="s">
        <v>87</v>
      </c>
      <c r="B273" s="114"/>
      <c r="C273" s="115"/>
      <c r="D273" s="19">
        <f t="shared" ref="D273:O273" si="30">D271/D278</f>
        <v>0.11255000000000003</v>
      </c>
      <c r="E273" s="19">
        <f t="shared" si="30"/>
        <v>4.8820652173913036E-2</v>
      </c>
      <c r="F273" s="19">
        <f t="shared" si="30"/>
        <v>0.1155065274151436</v>
      </c>
      <c r="G273" s="19">
        <f t="shared" si="30"/>
        <v>0.10013085145595282</v>
      </c>
      <c r="H273" s="22">
        <f t="shared" si="30"/>
        <v>7.4999999999999997E-2</v>
      </c>
      <c r="I273" s="22">
        <f t="shared" si="30"/>
        <v>0.72885714285714276</v>
      </c>
      <c r="J273" s="22">
        <f t="shared" si="30"/>
        <v>3.0888888888888889E-2</v>
      </c>
      <c r="K273" s="22">
        <f t="shared" si="30"/>
        <v>4.6999999999999986E-2</v>
      </c>
      <c r="L273" s="22">
        <f t="shared" si="30"/>
        <v>0.25615833333333332</v>
      </c>
      <c r="M273" s="22">
        <f t="shared" si="30"/>
        <v>0.19092499999999998</v>
      </c>
      <c r="N273" s="22">
        <f t="shared" si="30"/>
        <v>0.18336666666666665</v>
      </c>
      <c r="O273" s="22">
        <f t="shared" si="30"/>
        <v>0.20358333333333331</v>
      </c>
      <c r="Q273" s="31"/>
      <c r="R273" s="31"/>
      <c r="S273" s="31"/>
    </row>
    <row r="274" spans="1:178" ht="13.5" x14ac:dyDescent="0.2">
      <c r="A274" s="119" t="s">
        <v>92</v>
      </c>
      <c r="B274" s="120"/>
      <c r="C274" s="121"/>
      <c r="D274" s="4">
        <f t="shared" ref="D274:O274" si="31">D259</f>
        <v>783.58500000000004</v>
      </c>
      <c r="E274" s="4">
        <f t="shared" si="31"/>
        <v>566.42700000000002</v>
      </c>
      <c r="F274" s="4">
        <f t="shared" si="31"/>
        <v>2532.8200000000002</v>
      </c>
      <c r="G274" s="4">
        <f t="shared" si="31"/>
        <v>18602.367999999999</v>
      </c>
      <c r="H274" s="4">
        <f t="shared" si="31"/>
        <v>10.497</v>
      </c>
      <c r="I274" s="4">
        <f t="shared" si="31"/>
        <v>1400.8149999999996</v>
      </c>
      <c r="J274" s="4">
        <f t="shared" si="31"/>
        <v>25159.362999999998</v>
      </c>
      <c r="K274" s="4">
        <f t="shared" si="31"/>
        <v>124.37800000000001</v>
      </c>
      <c r="L274" s="4">
        <f t="shared" si="31"/>
        <v>7888.6170000000011</v>
      </c>
      <c r="M274" s="4">
        <f t="shared" si="31"/>
        <v>12530.127</v>
      </c>
      <c r="N274" s="4">
        <f t="shared" si="31"/>
        <v>3161.6020000000003</v>
      </c>
      <c r="O274" s="4">
        <f t="shared" si="31"/>
        <v>188.62400000000002</v>
      </c>
      <c r="Q274" s="31"/>
      <c r="R274" s="31"/>
      <c r="S274" s="31"/>
    </row>
    <row r="275" spans="1:178" ht="13.5" x14ac:dyDescent="0.2">
      <c r="A275" s="103" t="s">
        <v>93</v>
      </c>
      <c r="B275" s="103"/>
      <c r="C275" s="104"/>
      <c r="D275" s="5">
        <f t="shared" ref="D275:O275" si="32">D274/$E$261</f>
        <v>78.358500000000006</v>
      </c>
      <c r="E275" s="5">
        <f t="shared" si="32"/>
        <v>56.642700000000005</v>
      </c>
      <c r="F275" s="5">
        <f t="shared" si="32"/>
        <v>253.28200000000001</v>
      </c>
      <c r="G275" s="5">
        <f t="shared" si="32"/>
        <v>1860.2367999999999</v>
      </c>
      <c r="H275" s="5">
        <f t="shared" si="32"/>
        <v>1.0497000000000001</v>
      </c>
      <c r="I275" s="5">
        <f t="shared" si="32"/>
        <v>140.08149999999995</v>
      </c>
      <c r="J275" s="5">
        <f t="shared" si="32"/>
        <v>2515.9362999999998</v>
      </c>
      <c r="K275" s="5">
        <f t="shared" si="32"/>
        <v>12.437800000000001</v>
      </c>
      <c r="L275" s="5">
        <f t="shared" si="32"/>
        <v>788.86170000000016</v>
      </c>
      <c r="M275" s="5">
        <f t="shared" si="32"/>
        <v>1253.0127</v>
      </c>
      <c r="N275" s="5">
        <f t="shared" si="32"/>
        <v>316.16020000000003</v>
      </c>
      <c r="O275" s="5">
        <f t="shared" si="32"/>
        <v>18.862400000000001</v>
      </c>
      <c r="Q275" s="31"/>
      <c r="R275" s="31"/>
      <c r="S275" s="31"/>
    </row>
    <row r="276" spans="1:178" ht="13.5" x14ac:dyDescent="0.2">
      <c r="A276" s="103" t="s">
        <v>5</v>
      </c>
      <c r="B276" s="103"/>
      <c r="C276" s="104"/>
      <c r="D276" s="18">
        <f>4*D275/G275</f>
        <v>0.16849145227102272</v>
      </c>
      <c r="E276" s="18">
        <f>9*E275/G275</f>
        <v>0.27404269176913393</v>
      </c>
      <c r="F276" s="18">
        <f>4*F275/G275</f>
        <v>0.54462313615126856</v>
      </c>
      <c r="G276" s="5"/>
      <c r="H276" s="5"/>
      <c r="I276" s="5"/>
      <c r="J276" s="5"/>
      <c r="K276" s="5"/>
      <c r="L276" s="5"/>
      <c r="M276" s="5"/>
      <c r="N276" s="5"/>
      <c r="O276" s="5"/>
    </row>
    <row r="277" spans="1:178" s="50" customFormat="1" ht="14.25" thickBot="1" x14ac:dyDescent="0.25">
      <c r="A277" s="102" t="s">
        <v>87</v>
      </c>
      <c r="B277" s="103"/>
      <c r="C277" s="104"/>
      <c r="D277" s="23">
        <f>D275/D278</f>
        <v>0.87065000000000003</v>
      </c>
      <c r="E277" s="23">
        <f t="shared" ref="E277:O277" si="33">E275/E278</f>
        <v>0.61568152173913049</v>
      </c>
      <c r="F277" s="23">
        <f t="shared" si="33"/>
        <v>0.66131070496083555</v>
      </c>
      <c r="G277" s="23">
        <f t="shared" si="33"/>
        <v>0.68567519351271655</v>
      </c>
      <c r="H277" s="23">
        <f t="shared" si="33"/>
        <v>0.74978571428571439</v>
      </c>
      <c r="I277" s="23">
        <f t="shared" si="33"/>
        <v>2.0011642857142848</v>
      </c>
      <c r="J277" s="23">
        <f t="shared" si="33"/>
        <v>2.7954847777777778</v>
      </c>
      <c r="K277" s="23">
        <f t="shared" si="33"/>
        <v>1.2437800000000001</v>
      </c>
      <c r="L277" s="23">
        <f t="shared" si="33"/>
        <v>0.65738475000000018</v>
      </c>
      <c r="M277" s="23">
        <f t="shared" si="33"/>
        <v>1.0441772499999999</v>
      </c>
      <c r="N277" s="23">
        <f t="shared" si="33"/>
        <v>1.0538673333333335</v>
      </c>
      <c r="O277" s="23">
        <f t="shared" si="33"/>
        <v>1.0479111111111112</v>
      </c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  <c r="EG277" s="21"/>
      <c r="EH277" s="21"/>
      <c r="EI277" s="21"/>
      <c r="EJ277" s="21"/>
      <c r="EK277" s="21"/>
      <c r="EL277" s="21"/>
      <c r="EM277" s="21"/>
      <c r="EN277" s="21"/>
      <c r="EO277" s="21"/>
      <c r="EP277" s="21"/>
      <c r="EQ277" s="21"/>
      <c r="ER277" s="21"/>
      <c r="ES277" s="21"/>
      <c r="ET277" s="21"/>
      <c r="EU277" s="21"/>
      <c r="EV277" s="21"/>
      <c r="EW277" s="21"/>
      <c r="EX277" s="21"/>
      <c r="EY277" s="21"/>
      <c r="EZ277" s="21"/>
      <c r="FA277" s="21"/>
      <c r="FB277" s="21"/>
      <c r="FC277" s="21"/>
      <c r="FD277" s="21"/>
      <c r="FE277" s="21"/>
      <c r="FF277" s="21"/>
      <c r="FG277" s="21"/>
      <c r="FH277" s="21"/>
      <c r="FI277" s="21"/>
      <c r="FJ277" s="21"/>
      <c r="FK277" s="21"/>
      <c r="FL277" s="21"/>
      <c r="FM277" s="21"/>
      <c r="FN277" s="21"/>
      <c r="FO277" s="21"/>
      <c r="FP277" s="21"/>
      <c r="FQ277" s="21"/>
      <c r="FR277" s="21"/>
      <c r="FS277" s="21"/>
      <c r="FT277" s="21"/>
      <c r="FU277" s="21"/>
      <c r="FV277" s="21"/>
    </row>
    <row r="278" spans="1:178" ht="14.25" x14ac:dyDescent="0.2">
      <c r="A278" s="102" t="s">
        <v>94</v>
      </c>
      <c r="B278" s="103"/>
      <c r="C278" s="104"/>
      <c r="D278" s="27">
        <v>90</v>
      </c>
      <c r="E278" s="27">
        <v>92</v>
      </c>
      <c r="F278" s="27">
        <v>383</v>
      </c>
      <c r="G278" s="28">
        <v>2713</v>
      </c>
      <c r="H278" s="27">
        <v>1.4</v>
      </c>
      <c r="I278" s="27">
        <v>70</v>
      </c>
      <c r="J278" s="27">
        <v>900</v>
      </c>
      <c r="K278" s="27">
        <v>10</v>
      </c>
      <c r="L278" s="28">
        <v>1200</v>
      </c>
      <c r="M278" s="28">
        <v>1200</v>
      </c>
      <c r="N278" s="27">
        <v>300</v>
      </c>
      <c r="O278" s="29">
        <v>18</v>
      </c>
    </row>
    <row r="279" spans="1:178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</row>
    <row r="280" spans="1:178" x14ac:dyDescent="0.2">
      <c r="A280" s="17"/>
      <c r="B280" s="40"/>
    </row>
    <row r="281" spans="1:178" x14ac:dyDescent="0.2">
      <c r="A281" s="17"/>
      <c r="B281" s="40"/>
      <c r="E281" s="24" t="s">
        <v>95</v>
      </c>
    </row>
    <row r="282" spans="1:178" ht="13.5" x14ac:dyDescent="0.2">
      <c r="B282" s="105" t="s">
        <v>85</v>
      </c>
      <c r="C282" s="106"/>
      <c r="D282" s="107"/>
      <c r="E282" s="2">
        <f>C14+C40+C64+C92+C118+C145+C169+C195+C219+C244</f>
        <v>5946</v>
      </c>
    </row>
    <row r="283" spans="1:178" ht="13.5" x14ac:dyDescent="0.2">
      <c r="B283" s="108" t="s">
        <v>86</v>
      </c>
      <c r="C283" s="108"/>
      <c r="D283" s="109"/>
      <c r="E283" s="3">
        <f>E282/$E$261</f>
        <v>594.6</v>
      </c>
    </row>
    <row r="284" spans="1:178" ht="13.5" x14ac:dyDescent="0.2">
      <c r="B284" s="110" t="s">
        <v>96</v>
      </c>
      <c r="C284" s="108"/>
      <c r="D284" s="109"/>
      <c r="E284" s="25">
        <v>550</v>
      </c>
    </row>
    <row r="285" spans="1:178" ht="13.5" x14ac:dyDescent="0.2">
      <c r="B285" s="105" t="s">
        <v>88</v>
      </c>
      <c r="C285" s="106"/>
      <c r="D285" s="107"/>
      <c r="E285" s="2">
        <f>C24+C48+C74+C102+C128+C154+C179+C204+C228+C252</f>
        <v>9270</v>
      </c>
    </row>
    <row r="286" spans="1:178" s="16" customFormat="1" ht="13.5" x14ac:dyDescent="0.2">
      <c r="B286" s="108" t="s">
        <v>89</v>
      </c>
      <c r="C286" s="108"/>
      <c r="D286" s="109"/>
      <c r="E286" s="3">
        <f>E285/$E$261</f>
        <v>927</v>
      </c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21"/>
      <c r="Q286" s="21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30"/>
      <c r="DA286" s="30"/>
      <c r="DB286" s="30"/>
      <c r="DC286" s="30"/>
      <c r="DD286" s="30"/>
      <c r="DE286" s="30"/>
      <c r="DF286" s="30"/>
      <c r="DG286" s="30"/>
      <c r="DH286" s="30"/>
      <c r="DI286" s="30"/>
      <c r="DJ286" s="30"/>
      <c r="DK286" s="30"/>
      <c r="DL286" s="30"/>
      <c r="DM286" s="30"/>
      <c r="DN286" s="30"/>
      <c r="DO286" s="30"/>
      <c r="DP286" s="30"/>
      <c r="DQ286" s="30"/>
      <c r="DR286" s="30"/>
      <c r="DS286" s="30"/>
      <c r="DT286" s="30"/>
      <c r="DU286" s="30"/>
      <c r="DV286" s="30"/>
      <c r="DW286" s="30"/>
      <c r="DX286" s="30"/>
      <c r="DY286" s="30"/>
      <c r="DZ286" s="30"/>
      <c r="EA286" s="30"/>
      <c r="EB286" s="30"/>
      <c r="EC286" s="30"/>
      <c r="ED286" s="30"/>
      <c r="EE286" s="30"/>
      <c r="EF286" s="30"/>
      <c r="EG286" s="30"/>
      <c r="EH286" s="30"/>
      <c r="EI286" s="30"/>
      <c r="EJ286" s="30"/>
      <c r="EK286" s="30"/>
      <c r="EL286" s="30"/>
      <c r="EM286" s="30"/>
      <c r="EN286" s="30"/>
      <c r="EO286" s="30"/>
      <c r="EP286" s="30"/>
      <c r="EQ286" s="30"/>
      <c r="ER286" s="30"/>
      <c r="ES286" s="30"/>
      <c r="ET286" s="30"/>
      <c r="EU286" s="30"/>
      <c r="EV286" s="30"/>
      <c r="EW286" s="30"/>
      <c r="EX286" s="30"/>
      <c r="EY286" s="30"/>
      <c r="EZ286" s="30"/>
      <c r="FA286" s="30"/>
      <c r="FB286" s="30"/>
      <c r="FC286" s="30"/>
      <c r="FD286" s="30"/>
      <c r="FE286" s="30"/>
      <c r="FF286" s="30"/>
      <c r="FG286" s="30"/>
      <c r="FH286" s="30"/>
      <c r="FI286" s="30"/>
      <c r="FJ286" s="30"/>
      <c r="FK286" s="30"/>
      <c r="FL286" s="30"/>
      <c r="FM286" s="30"/>
      <c r="FN286" s="30"/>
      <c r="FO286" s="30"/>
      <c r="FP286" s="30"/>
      <c r="FQ286" s="30"/>
      <c r="FR286" s="30"/>
      <c r="FS286" s="30"/>
      <c r="FT286" s="30"/>
      <c r="FU286" s="30"/>
      <c r="FV286" s="30"/>
    </row>
    <row r="287" spans="1:178" s="16" customFormat="1" ht="13.5" x14ac:dyDescent="0.2">
      <c r="B287" s="99" t="s">
        <v>96</v>
      </c>
      <c r="C287" s="100"/>
      <c r="D287" s="101"/>
      <c r="E287" s="25">
        <v>800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21"/>
      <c r="Q287" s="21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30"/>
      <c r="DA287" s="30"/>
      <c r="DB287" s="30"/>
      <c r="DC287" s="30"/>
      <c r="DD287" s="30"/>
      <c r="DE287" s="30"/>
      <c r="DF287" s="30"/>
      <c r="DG287" s="30"/>
      <c r="DH287" s="30"/>
      <c r="DI287" s="30"/>
      <c r="DJ287" s="30"/>
      <c r="DK287" s="30"/>
      <c r="DL287" s="30"/>
      <c r="DM287" s="30"/>
      <c r="DN287" s="30"/>
      <c r="DO287" s="30"/>
      <c r="DP287" s="30"/>
      <c r="DQ287" s="30"/>
      <c r="DR287" s="30"/>
      <c r="DS287" s="30"/>
      <c r="DT287" s="30"/>
      <c r="DU287" s="30"/>
      <c r="DV287" s="30"/>
      <c r="DW287" s="30"/>
      <c r="DX287" s="30"/>
      <c r="DY287" s="30"/>
      <c r="DZ287" s="30"/>
      <c r="EA287" s="30"/>
      <c r="EB287" s="30"/>
      <c r="EC287" s="30"/>
      <c r="ED287" s="30"/>
      <c r="EE287" s="30"/>
      <c r="EF287" s="30"/>
      <c r="EG287" s="30"/>
      <c r="EH287" s="30"/>
      <c r="EI287" s="30"/>
      <c r="EJ287" s="30"/>
      <c r="EK287" s="30"/>
      <c r="EL287" s="30"/>
      <c r="EM287" s="30"/>
      <c r="EN287" s="30"/>
      <c r="EO287" s="30"/>
      <c r="EP287" s="30"/>
      <c r="EQ287" s="30"/>
      <c r="ER287" s="30"/>
      <c r="ES287" s="30"/>
      <c r="ET287" s="30"/>
      <c r="EU287" s="30"/>
      <c r="EV287" s="30"/>
      <c r="EW287" s="30"/>
      <c r="EX287" s="30"/>
      <c r="EY287" s="30"/>
      <c r="EZ287" s="30"/>
      <c r="FA287" s="30"/>
      <c r="FB287" s="30"/>
      <c r="FC287" s="30"/>
      <c r="FD287" s="30"/>
      <c r="FE287" s="30"/>
      <c r="FF287" s="30"/>
      <c r="FG287" s="30"/>
      <c r="FH287" s="30"/>
      <c r="FI287" s="30"/>
      <c r="FJ287" s="30"/>
      <c r="FK287" s="30"/>
      <c r="FL287" s="30"/>
      <c r="FM287" s="30"/>
      <c r="FN287" s="30"/>
      <c r="FO287" s="30"/>
      <c r="FP287" s="30"/>
      <c r="FQ287" s="30"/>
      <c r="FR287" s="30"/>
      <c r="FS287" s="30"/>
      <c r="FT287" s="30"/>
      <c r="FU287" s="30"/>
      <c r="FV287" s="30"/>
    </row>
    <row r="288" spans="1:178" s="16" customFormat="1" ht="13.5" x14ac:dyDescent="0.2">
      <c r="B288" s="105" t="s">
        <v>90</v>
      </c>
      <c r="C288" s="106"/>
      <c r="D288" s="107"/>
      <c r="E288" s="2">
        <f>C29+C53+C79+C107+C133+C159+C184+C209+C233+C257</f>
        <v>4500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1"/>
      <c r="Q288" s="21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30"/>
      <c r="DG288" s="30"/>
      <c r="DH288" s="30"/>
      <c r="DI288" s="30"/>
      <c r="DJ288" s="30"/>
      <c r="DK288" s="30"/>
      <c r="DL288" s="30"/>
      <c r="DM288" s="30"/>
      <c r="DN288" s="30"/>
      <c r="DO288" s="30"/>
      <c r="DP288" s="30"/>
      <c r="DQ288" s="30"/>
      <c r="DR288" s="30"/>
      <c r="DS288" s="30"/>
      <c r="DT288" s="30"/>
      <c r="DU288" s="30"/>
      <c r="DV288" s="30"/>
      <c r="DW288" s="30"/>
      <c r="DX288" s="30"/>
      <c r="DY288" s="30"/>
      <c r="DZ288" s="30"/>
      <c r="EA288" s="30"/>
      <c r="EB288" s="30"/>
      <c r="EC288" s="30"/>
      <c r="ED288" s="30"/>
      <c r="EE288" s="30"/>
      <c r="EF288" s="30"/>
      <c r="EG288" s="30"/>
      <c r="EH288" s="30"/>
      <c r="EI288" s="30"/>
      <c r="EJ288" s="30"/>
      <c r="EK288" s="30"/>
      <c r="EL288" s="30"/>
      <c r="EM288" s="30"/>
      <c r="EN288" s="30"/>
      <c r="EO288" s="30"/>
      <c r="EP288" s="30"/>
      <c r="EQ288" s="30"/>
      <c r="ER288" s="30"/>
      <c r="ES288" s="30"/>
      <c r="ET288" s="30"/>
      <c r="EU288" s="30"/>
      <c r="EV288" s="30"/>
      <c r="EW288" s="30"/>
      <c r="EX288" s="30"/>
      <c r="EY288" s="30"/>
      <c r="EZ288" s="30"/>
      <c r="FA288" s="30"/>
      <c r="FB288" s="30"/>
      <c r="FC288" s="30"/>
      <c r="FD288" s="30"/>
      <c r="FE288" s="30"/>
      <c r="FF288" s="30"/>
      <c r="FG288" s="30"/>
      <c r="FH288" s="30"/>
      <c r="FI288" s="30"/>
      <c r="FJ288" s="30"/>
      <c r="FK288" s="30"/>
      <c r="FL288" s="30"/>
      <c r="FM288" s="30"/>
      <c r="FN288" s="30"/>
      <c r="FO288" s="30"/>
      <c r="FP288" s="30"/>
      <c r="FQ288" s="30"/>
      <c r="FR288" s="30"/>
      <c r="FS288" s="30"/>
      <c r="FT288" s="30"/>
      <c r="FU288" s="30"/>
      <c r="FV288" s="30"/>
    </row>
    <row r="289" spans="2:178" s="16" customFormat="1" ht="13.5" x14ac:dyDescent="0.2">
      <c r="B289" s="108" t="s">
        <v>91</v>
      </c>
      <c r="C289" s="108"/>
      <c r="D289" s="109"/>
      <c r="E289" s="3">
        <f>E288/$E$261</f>
        <v>450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21"/>
      <c r="Q289" s="21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30"/>
      <c r="DA289" s="30"/>
      <c r="DB289" s="30"/>
      <c r="DC289" s="30"/>
      <c r="DD289" s="30"/>
      <c r="DE289" s="30"/>
      <c r="DF289" s="30"/>
      <c r="DG289" s="30"/>
      <c r="DH289" s="30"/>
      <c r="DI289" s="30"/>
      <c r="DJ289" s="30"/>
      <c r="DK289" s="30"/>
      <c r="DL289" s="30"/>
      <c r="DM289" s="30"/>
      <c r="DN289" s="30"/>
      <c r="DO289" s="30"/>
      <c r="DP289" s="30"/>
      <c r="DQ289" s="30"/>
      <c r="DR289" s="30"/>
      <c r="DS289" s="30"/>
      <c r="DT289" s="30"/>
      <c r="DU289" s="30"/>
      <c r="DV289" s="30"/>
      <c r="DW289" s="30"/>
      <c r="DX289" s="30"/>
      <c r="DY289" s="30"/>
      <c r="DZ289" s="30"/>
      <c r="EA289" s="30"/>
      <c r="EB289" s="30"/>
      <c r="EC289" s="30"/>
      <c r="ED289" s="30"/>
      <c r="EE289" s="30"/>
      <c r="EF289" s="30"/>
      <c r="EG289" s="30"/>
      <c r="EH289" s="30"/>
      <c r="EI289" s="30"/>
      <c r="EJ289" s="30"/>
      <c r="EK289" s="30"/>
      <c r="EL289" s="30"/>
      <c r="EM289" s="30"/>
      <c r="EN289" s="30"/>
      <c r="EO289" s="30"/>
      <c r="EP289" s="30"/>
      <c r="EQ289" s="30"/>
      <c r="ER289" s="30"/>
      <c r="ES289" s="30"/>
      <c r="ET289" s="30"/>
      <c r="EU289" s="30"/>
      <c r="EV289" s="30"/>
      <c r="EW289" s="30"/>
      <c r="EX289" s="30"/>
      <c r="EY289" s="30"/>
      <c r="EZ289" s="30"/>
      <c r="FA289" s="30"/>
      <c r="FB289" s="30"/>
      <c r="FC289" s="30"/>
      <c r="FD289" s="30"/>
      <c r="FE289" s="30"/>
      <c r="FF289" s="30"/>
      <c r="FG289" s="30"/>
      <c r="FH289" s="30"/>
      <c r="FI289" s="30"/>
      <c r="FJ289" s="30"/>
      <c r="FK289" s="30"/>
      <c r="FL289" s="30"/>
      <c r="FM289" s="30"/>
      <c r="FN289" s="30"/>
      <c r="FO289" s="30"/>
      <c r="FP289" s="30"/>
      <c r="FQ289" s="30"/>
      <c r="FR289" s="30"/>
      <c r="FS289" s="30"/>
      <c r="FT289" s="30"/>
      <c r="FU289" s="30"/>
      <c r="FV289" s="30"/>
    </row>
    <row r="290" spans="2:178" s="16" customFormat="1" ht="13.5" x14ac:dyDescent="0.2">
      <c r="B290" s="99" t="s">
        <v>96</v>
      </c>
      <c r="C290" s="100"/>
      <c r="D290" s="101"/>
      <c r="E290" s="25">
        <v>350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21"/>
      <c r="Q290" s="21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30"/>
      <c r="DA290" s="30"/>
      <c r="DB290" s="30"/>
      <c r="DC290" s="30"/>
      <c r="DD290" s="30"/>
      <c r="DE290" s="30"/>
      <c r="DF290" s="30"/>
      <c r="DG290" s="30"/>
      <c r="DH290" s="30"/>
      <c r="DI290" s="30"/>
      <c r="DJ290" s="30"/>
      <c r="DK290" s="30"/>
      <c r="DL290" s="30"/>
      <c r="DM290" s="30"/>
      <c r="DN290" s="30"/>
      <c r="DO290" s="30"/>
      <c r="DP290" s="30"/>
      <c r="DQ290" s="30"/>
      <c r="DR290" s="30"/>
      <c r="DS290" s="30"/>
      <c r="DT290" s="30"/>
      <c r="DU290" s="30"/>
      <c r="DV290" s="30"/>
      <c r="DW290" s="30"/>
      <c r="DX290" s="30"/>
      <c r="DY290" s="30"/>
      <c r="DZ290" s="30"/>
      <c r="EA290" s="30"/>
      <c r="EB290" s="30"/>
      <c r="EC290" s="30"/>
      <c r="ED290" s="30"/>
      <c r="EE290" s="30"/>
      <c r="EF290" s="30"/>
      <c r="EG290" s="30"/>
      <c r="EH290" s="30"/>
      <c r="EI290" s="30"/>
      <c r="EJ290" s="30"/>
      <c r="EK290" s="30"/>
      <c r="EL290" s="30"/>
      <c r="EM290" s="30"/>
      <c r="EN290" s="30"/>
      <c r="EO290" s="30"/>
      <c r="EP290" s="30"/>
      <c r="EQ290" s="30"/>
      <c r="ER290" s="30"/>
      <c r="ES290" s="30"/>
      <c r="ET290" s="30"/>
      <c r="EU290" s="30"/>
      <c r="EV290" s="30"/>
      <c r="EW290" s="30"/>
      <c r="EX290" s="30"/>
      <c r="EY290" s="30"/>
      <c r="EZ290" s="30"/>
      <c r="FA290" s="30"/>
      <c r="FB290" s="30"/>
      <c r="FC290" s="30"/>
      <c r="FD290" s="30"/>
      <c r="FE290" s="30"/>
      <c r="FF290" s="30"/>
      <c r="FG290" s="30"/>
      <c r="FH290" s="30"/>
      <c r="FI290" s="30"/>
      <c r="FJ290" s="30"/>
      <c r="FK290" s="30"/>
      <c r="FL290" s="30"/>
      <c r="FM290" s="30"/>
      <c r="FN290" s="30"/>
      <c r="FO290" s="30"/>
      <c r="FP290" s="30"/>
      <c r="FQ290" s="30"/>
      <c r="FR290" s="30"/>
      <c r="FS290" s="30"/>
      <c r="FT290" s="30"/>
      <c r="FU290" s="30"/>
      <c r="FV290" s="30"/>
    </row>
    <row r="292" spans="2:178" s="16" customFormat="1" x14ac:dyDescent="0.2">
      <c r="B292" s="39"/>
      <c r="C292" s="17"/>
      <c r="D292" s="26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1"/>
      <c r="Q292" s="21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30"/>
      <c r="DA292" s="30"/>
      <c r="DB292" s="30"/>
      <c r="DC292" s="30"/>
      <c r="DD292" s="30"/>
      <c r="DE292" s="30"/>
      <c r="DF292" s="30"/>
      <c r="DG292" s="30"/>
      <c r="DH292" s="30"/>
      <c r="DI292" s="30"/>
      <c r="DJ292" s="30"/>
      <c r="DK292" s="30"/>
      <c r="DL292" s="30"/>
      <c r="DM292" s="30"/>
      <c r="DN292" s="30"/>
      <c r="DO292" s="30"/>
      <c r="DP292" s="30"/>
      <c r="DQ292" s="30"/>
      <c r="DR292" s="30"/>
      <c r="DS292" s="30"/>
      <c r="DT292" s="30"/>
      <c r="DU292" s="30"/>
      <c r="DV292" s="30"/>
      <c r="DW292" s="30"/>
      <c r="DX292" s="30"/>
      <c r="DY292" s="30"/>
      <c r="DZ292" s="30"/>
      <c r="EA292" s="30"/>
      <c r="EB292" s="30"/>
      <c r="EC292" s="30"/>
      <c r="ED292" s="30"/>
      <c r="EE292" s="30"/>
      <c r="EF292" s="30"/>
      <c r="EG292" s="30"/>
      <c r="EH292" s="30"/>
      <c r="EI292" s="30"/>
      <c r="EJ292" s="30"/>
      <c r="EK292" s="30"/>
      <c r="EL292" s="30"/>
      <c r="EM292" s="30"/>
      <c r="EN292" s="30"/>
      <c r="EO292" s="30"/>
      <c r="EP292" s="30"/>
      <c r="EQ292" s="30"/>
      <c r="ER292" s="30"/>
      <c r="ES292" s="30"/>
      <c r="ET292" s="30"/>
      <c r="EU292" s="30"/>
      <c r="EV292" s="30"/>
      <c r="EW292" s="30"/>
      <c r="EX292" s="30"/>
      <c r="EY292" s="30"/>
      <c r="EZ292" s="30"/>
      <c r="FA292" s="30"/>
      <c r="FB292" s="30"/>
      <c r="FC292" s="30"/>
      <c r="FD292" s="30"/>
      <c r="FE292" s="30"/>
      <c r="FF292" s="30"/>
      <c r="FG292" s="30"/>
      <c r="FH292" s="30"/>
      <c r="FI292" s="30"/>
      <c r="FJ292" s="30"/>
      <c r="FK292" s="30"/>
      <c r="FL292" s="30"/>
      <c r="FM292" s="30"/>
      <c r="FN292" s="30"/>
      <c r="FO292" s="30"/>
      <c r="FP292" s="30"/>
      <c r="FQ292" s="30"/>
      <c r="FR292" s="30"/>
      <c r="FS292" s="30"/>
      <c r="FT292" s="30"/>
      <c r="FU292" s="30"/>
      <c r="FV292" s="30"/>
    </row>
    <row r="293" spans="2:178" s="16" customFormat="1" x14ac:dyDescent="0.2">
      <c r="B293" s="39"/>
      <c r="C293" s="17"/>
      <c r="D293" s="26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21"/>
      <c r="Q293" s="21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30"/>
      <c r="DG293" s="30"/>
      <c r="DH293" s="30"/>
      <c r="DI293" s="30"/>
      <c r="DJ293" s="30"/>
      <c r="DK293" s="30"/>
      <c r="DL293" s="30"/>
      <c r="DM293" s="30"/>
      <c r="DN293" s="30"/>
      <c r="DO293" s="30"/>
      <c r="DP293" s="30"/>
      <c r="DQ293" s="30"/>
      <c r="DR293" s="30"/>
      <c r="DS293" s="30"/>
      <c r="DT293" s="30"/>
      <c r="DU293" s="30"/>
      <c r="DV293" s="30"/>
      <c r="DW293" s="30"/>
      <c r="DX293" s="30"/>
      <c r="DY293" s="30"/>
      <c r="DZ293" s="30"/>
      <c r="EA293" s="30"/>
      <c r="EB293" s="30"/>
      <c r="EC293" s="30"/>
      <c r="ED293" s="30"/>
      <c r="EE293" s="30"/>
      <c r="EF293" s="30"/>
      <c r="EG293" s="30"/>
      <c r="EH293" s="30"/>
      <c r="EI293" s="30"/>
      <c r="EJ293" s="30"/>
      <c r="EK293" s="30"/>
      <c r="EL293" s="30"/>
      <c r="EM293" s="30"/>
      <c r="EN293" s="30"/>
      <c r="EO293" s="30"/>
      <c r="EP293" s="30"/>
      <c r="EQ293" s="30"/>
      <c r="ER293" s="30"/>
      <c r="ES293" s="30"/>
      <c r="ET293" s="30"/>
      <c r="EU293" s="30"/>
      <c r="EV293" s="30"/>
      <c r="EW293" s="30"/>
      <c r="EX293" s="30"/>
      <c r="EY293" s="30"/>
      <c r="EZ293" s="30"/>
      <c r="FA293" s="30"/>
      <c r="FB293" s="30"/>
      <c r="FC293" s="30"/>
      <c r="FD293" s="30"/>
      <c r="FE293" s="30"/>
      <c r="FF293" s="30"/>
      <c r="FG293" s="30"/>
      <c r="FH293" s="30"/>
      <c r="FI293" s="30"/>
      <c r="FJ293" s="30"/>
      <c r="FK293" s="30"/>
      <c r="FL293" s="30"/>
      <c r="FM293" s="30"/>
      <c r="FN293" s="30"/>
      <c r="FO293" s="30"/>
      <c r="FP293" s="30"/>
      <c r="FQ293" s="30"/>
      <c r="FR293" s="30"/>
      <c r="FS293" s="30"/>
      <c r="FT293" s="30"/>
      <c r="FU293" s="30"/>
      <c r="FV293" s="30"/>
    </row>
    <row r="294" spans="2:178" s="16" customFormat="1" x14ac:dyDescent="0.2">
      <c r="B294" s="39"/>
      <c r="C294" s="17"/>
      <c r="D294" s="26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21"/>
      <c r="Q294" s="21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30"/>
      <c r="DA294" s="30"/>
      <c r="DB294" s="30"/>
      <c r="DC294" s="30"/>
      <c r="DD294" s="30"/>
      <c r="DE294" s="30"/>
      <c r="DF294" s="30"/>
      <c r="DG294" s="30"/>
      <c r="DH294" s="30"/>
      <c r="DI294" s="30"/>
      <c r="DJ294" s="30"/>
      <c r="DK294" s="30"/>
      <c r="DL294" s="30"/>
      <c r="DM294" s="30"/>
      <c r="DN294" s="30"/>
      <c r="DO294" s="30"/>
      <c r="DP294" s="30"/>
      <c r="DQ294" s="30"/>
      <c r="DR294" s="30"/>
      <c r="DS294" s="30"/>
      <c r="DT294" s="30"/>
      <c r="DU294" s="30"/>
      <c r="DV294" s="30"/>
      <c r="DW294" s="30"/>
      <c r="DX294" s="30"/>
      <c r="DY294" s="30"/>
      <c r="DZ294" s="30"/>
      <c r="EA294" s="30"/>
      <c r="EB294" s="30"/>
      <c r="EC294" s="30"/>
      <c r="ED294" s="30"/>
      <c r="EE294" s="30"/>
      <c r="EF294" s="30"/>
      <c r="EG294" s="30"/>
      <c r="EH294" s="30"/>
      <c r="EI294" s="30"/>
      <c r="EJ294" s="30"/>
      <c r="EK294" s="30"/>
      <c r="EL294" s="30"/>
      <c r="EM294" s="30"/>
      <c r="EN294" s="30"/>
      <c r="EO294" s="30"/>
      <c r="EP294" s="30"/>
      <c r="EQ294" s="30"/>
      <c r="ER294" s="30"/>
      <c r="ES294" s="30"/>
      <c r="ET294" s="30"/>
      <c r="EU294" s="30"/>
      <c r="EV294" s="30"/>
      <c r="EW294" s="30"/>
      <c r="EX294" s="30"/>
      <c r="EY294" s="30"/>
      <c r="EZ294" s="30"/>
      <c r="FA294" s="30"/>
      <c r="FB294" s="30"/>
      <c r="FC294" s="30"/>
      <c r="FD294" s="30"/>
      <c r="FE294" s="30"/>
      <c r="FF294" s="30"/>
      <c r="FG294" s="30"/>
      <c r="FH294" s="30"/>
      <c r="FI294" s="30"/>
      <c r="FJ294" s="30"/>
      <c r="FK294" s="30"/>
      <c r="FL294" s="30"/>
      <c r="FM294" s="30"/>
      <c r="FN294" s="30"/>
      <c r="FO294" s="30"/>
      <c r="FP294" s="30"/>
      <c r="FQ294" s="30"/>
      <c r="FR294" s="30"/>
      <c r="FS294" s="30"/>
      <c r="FT294" s="30"/>
      <c r="FU294" s="30"/>
      <c r="FV294" s="30"/>
    </row>
    <row r="295" spans="2:178" s="16" customFormat="1" x14ac:dyDescent="0.2">
      <c r="B295" s="39"/>
      <c r="C295" s="17"/>
      <c r="D295" s="26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21"/>
      <c r="Q295" s="21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30"/>
      <c r="DA295" s="30"/>
      <c r="DB295" s="30"/>
      <c r="DC295" s="30"/>
      <c r="DD295" s="30"/>
      <c r="DE295" s="30"/>
      <c r="DF295" s="30"/>
      <c r="DG295" s="30"/>
      <c r="DH295" s="30"/>
      <c r="DI295" s="30"/>
      <c r="DJ295" s="30"/>
      <c r="DK295" s="30"/>
      <c r="DL295" s="30"/>
      <c r="DM295" s="30"/>
      <c r="DN295" s="30"/>
      <c r="DO295" s="30"/>
      <c r="DP295" s="30"/>
      <c r="DQ295" s="30"/>
      <c r="DR295" s="30"/>
      <c r="DS295" s="30"/>
      <c r="DT295" s="30"/>
      <c r="DU295" s="30"/>
      <c r="DV295" s="30"/>
      <c r="DW295" s="30"/>
      <c r="DX295" s="30"/>
      <c r="DY295" s="30"/>
      <c r="DZ295" s="30"/>
      <c r="EA295" s="30"/>
      <c r="EB295" s="30"/>
      <c r="EC295" s="30"/>
      <c r="ED295" s="30"/>
      <c r="EE295" s="30"/>
      <c r="EF295" s="30"/>
      <c r="EG295" s="30"/>
      <c r="EH295" s="30"/>
      <c r="EI295" s="30"/>
      <c r="EJ295" s="30"/>
      <c r="EK295" s="30"/>
      <c r="EL295" s="30"/>
      <c r="EM295" s="30"/>
      <c r="EN295" s="30"/>
      <c r="EO295" s="30"/>
      <c r="EP295" s="30"/>
      <c r="EQ295" s="30"/>
      <c r="ER295" s="30"/>
      <c r="ES295" s="30"/>
      <c r="ET295" s="30"/>
      <c r="EU295" s="30"/>
      <c r="EV295" s="30"/>
      <c r="EW295" s="30"/>
      <c r="EX295" s="30"/>
      <c r="EY295" s="30"/>
      <c r="EZ295" s="30"/>
      <c r="FA295" s="30"/>
      <c r="FB295" s="30"/>
      <c r="FC295" s="30"/>
      <c r="FD295" s="30"/>
      <c r="FE295" s="30"/>
      <c r="FF295" s="30"/>
      <c r="FG295" s="30"/>
      <c r="FH295" s="30"/>
      <c r="FI295" s="30"/>
      <c r="FJ295" s="30"/>
      <c r="FK295" s="30"/>
      <c r="FL295" s="30"/>
      <c r="FM295" s="30"/>
      <c r="FN295" s="30"/>
      <c r="FO295" s="30"/>
      <c r="FP295" s="30"/>
      <c r="FQ295" s="30"/>
      <c r="FR295" s="30"/>
      <c r="FS295" s="30"/>
      <c r="FT295" s="30"/>
      <c r="FU295" s="30"/>
      <c r="FV295" s="30"/>
    </row>
    <row r="296" spans="2:178" s="16" customFormat="1" x14ac:dyDescent="0.2">
      <c r="B296" s="39"/>
      <c r="C296" s="17"/>
      <c r="D296" s="26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1"/>
      <c r="Q296" s="21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30"/>
      <c r="DA296" s="30"/>
      <c r="DB296" s="30"/>
      <c r="DC296" s="30"/>
      <c r="DD296" s="30"/>
      <c r="DE296" s="30"/>
      <c r="DF296" s="30"/>
      <c r="DG296" s="30"/>
      <c r="DH296" s="30"/>
      <c r="DI296" s="30"/>
      <c r="DJ296" s="30"/>
      <c r="DK296" s="30"/>
      <c r="DL296" s="30"/>
      <c r="DM296" s="30"/>
      <c r="DN296" s="30"/>
      <c r="DO296" s="30"/>
      <c r="DP296" s="30"/>
      <c r="DQ296" s="30"/>
      <c r="DR296" s="30"/>
      <c r="DS296" s="30"/>
      <c r="DT296" s="30"/>
      <c r="DU296" s="30"/>
      <c r="DV296" s="30"/>
      <c r="DW296" s="30"/>
      <c r="DX296" s="30"/>
      <c r="DY296" s="30"/>
      <c r="DZ296" s="30"/>
      <c r="EA296" s="30"/>
      <c r="EB296" s="30"/>
      <c r="EC296" s="30"/>
      <c r="ED296" s="30"/>
      <c r="EE296" s="30"/>
      <c r="EF296" s="30"/>
      <c r="EG296" s="30"/>
      <c r="EH296" s="30"/>
      <c r="EI296" s="30"/>
      <c r="EJ296" s="30"/>
      <c r="EK296" s="30"/>
      <c r="EL296" s="30"/>
      <c r="EM296" s="30"/>
      <c r="EN296" s="30"/>
      <c r="EO296" s="30"/>
      <c r="EP296" s="30"/>
      <c r="EQ296" s="30"/>
      <c r="ER296" s="30"/>
      <c r="ES296" s="30"/>
      <c r="ET296" s="30"/>
      <c r="EU296" s="30"/>
      <c r="EV296" s="30"/>
      <c r="EW296" s="30"/>
      <c r="EX296" s="30"/>
      <c r="EY296" s="30"/>
      <c r="EZ296" s="30"/>
      <c r="FA296" s="30"/>
      <c r="FB296" s="30"/>
      <c r="FC296" s="30"/>
      <c r="FD296" s="30"/>
      <c r="FE296" s="30"/>
      <c r="FF296" s="30"/>
      <c r="FG296" s="30"/>
      <c r="FH296" s="30"/>
      <c r="FI296" s="30"/>
      <c r="FJ296" s="30"/>
      <c r="FK296" s="30"/>
      <c r="FL296" s="30"/>
      <c r="FM296" s="30"/>
      <c r="FN296" s="30"/>
      <c r="FO296" s="30"/>
      <c r="FP296" s="30"/>
      <c r="FQ296" s="30"/>
      <c r="FR296" s="30"/>
      <c r="FS296" s="30"/>
      <c r="FT296" s="30"/>
      <c r="FU296" s="30"/>
      <c r="FV296" s="30"/>
    </row>
    <row r="297" spans="2:178" s="16" customFormat="1" x14ac:dyDescent="0.2">
      <c r="B297" s="39"/>
      <c r="C297" s="17"/>
      <c r="D297" s="26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21"/>
      <c r="Q297" s="21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30"/>
      <c r="CU297" s="30"/>
      <c r="CV297" s="30"/>
      <c r="CW297" s="30"/>
      <c r="CX297" s="30"/>
      <c r="CY297" s="30"/>
      <c r="CZ297" s="30"/>
      <c r="DA297" s="30"/>
      <c r="DB297" s="30"/>
      <c r="DC297" s="30"/>
      <c r="DD297" s="30"/>
      <c r="DE297" s="30"/>
      <c r="DF297" s="30"/>
      <c r="DG297" s="30"/>
      <c r="DH297" s="30"/>
      <c r="DI297" s="30"/>
      <c r="DJ297" s="30"/>
      <c r="DK297" s="30"/>
      <c r="DL297" s="30"/>
      <c r="DM297" s="30"/>
      <c r="DN297" s="30"/>
      <c r="DO297" s="30"/>
      <c r="DP297" s="30"/>
      <c r="DQ297" s="30"/>
      <c r="DR297" s="30"/>
      <c r="DS297" s="30"/>
      <c r="DT297" s="30"/>
      <c r="DU297" s="30"/>
      <c r="DV297" s="30"/>
      <c r="DW297" s="30"/>
      <c r="DX297" s="30"/>
      <c r="DY297" s="30"/>
      <c r="DZ297" s="30"/>
      <c r="EA297" s="30"/>
      <c r="EB297" s="30"/>
      <c r="EC297" s="30"/>
      <c r="ED297" s="30"/>
      <c r="EE297" s="30"/>
      <c r="EF297" s="30"/>
      <c r="EG297" s="30"/>
      <c r="EH297" s="30"/>
      <c r="EI297" s="30"/>
      <c r="EJ297" s="30"/>
      <c r="EK297" s="30"/>
      <c r="EL297" s="30"/>
      <c r="EM297" s="30"/>
      <c r="EN297" s="30"/>
      <c r="EO297" s="30"/>
      <c r="EP297" s="30"/>
      <c r="EQ297" s="30"/>
      <c r="ER297" s="30"/>
      <c r="ES297" s="30"/>
      <c r="ET297" s="30"/>
      <c r="EU297" s="30"/>
      <c r="EV297" s="30"/>
      <c r="EW297" s="30"/>
      <c r="EX297" s="30"/>
      <c r="EY297" s="30"/>
      <c r="EZ297" s="30"/>
      <c r="FA297" s="30"/>
      <c r="FB297" s="30"/>
      <c r="FC297" s="30"/>
      <c r="FD297" s="30"/>
      <c r="FE297" s="30"/>
      <c r="FF297" s="30"/>
      <c r="FG297" s="30"/>
      <c r="FH297" s="30"/>
      <c r="FI297" s="30"/>
      <c r="FJ297" s="30"/>
      <c r="FK297" s="30"/>
      <c r="FL297" s="30"/>
      <c r="FM297" s="30"/>
      <c r="FN297" s="30"/>
      <c r="FO297" s="30"/>
      <c r="FP297" s="30"/>
      <c r="FQ297" s="30"/>
      <c r="FR297" s="30"/>
      <c r="FS297" s="30"/>
      <c r="FT297" s="30"/>
      <c r="FU297" s="30"/>
      <c r="FV297" s="30"/>
    </row>
    <row r="298" spans="2:178" s="16" customFormat="1" x14ac:dyDescent="0.2">
      <c r="B298" s="39"/>
      <c r="C298" s="17"/>
      <c r="D298" s="26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21"/>
      <c r="Q298" s="21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30"/>
      <c r="CU298" s="30"/>
      <c r="CV298" s="30"/>
      <c r="CW298" s="30"/>
      <c r="CX298" s="30"/>
      <c r="CY298" s="30"/>
      <c r="CZ298" s="30"/>
      <c r="DA298" s="30"/>
      <c r="DB298" s="30"/>
      <c r="DC298" s="30"/>
      <c r="DD298" s="30"/>
      <c r="DE298" s="30"/>
      <c r="DF298" s="30"/>
      <c r="DG298" s="30"/>
      <c r="DH298" s="30"/>
      <c r="DI298" s="30"/>
      <c r="DJ298" s="30"/>
      <c r="DK298" s="30"/>
      <c r="DL298" s="30"/>
      <c r="DM298" s="30"/>
      <c r="DN298" s="30"/>
      <c r="DO298" s="30"/>
      <c r="DP298" s="30"/>
      <c r="DQ298" s="30"/>
      <c r="DR298" s="30"/>
      <c r="DS298" s="30"/>
      <c r="DT298" s="30"/>
      <c r="DU298" s="30"/>
      <c r="DV298" s="30"/>
      <c r="DW298" s="30"/>
      <c r="DX298" s="30"/>
      <c r="DY298" s="30"/>
      <c r="DZ298" s="30"/>
      <c r="EA298" s="30"/>
      <c r="EB298" s="30"/>
      <c r="EC298" s="30"/>
      <c r="ED298" s="30"/>
      <c r="EE298" s="30"/>
      <c r="EF298" s="30"/>
      <c r="EG298" s="30"/>
      <c r="EH298" s="30"/>
      <c r="EI298" s="30"/>
      <c r="EJ298" s="30"/>
      <c r="EK298" s="30"/>
      <c r="EL298" s="30"/>
      <c r="EM298" s="30"/>
      <c r="EN298" s="30"/>
      <c r="EO298" s="30"/>
      <c r="EP298" s="30"/>
      <c r="EQ298" s="30"/>
      <c r="ER298" s="30"/>
      <c r="ES298" s="30"/>
      <c r="ET298" s="30"/>
      <c r="EU298" s="30"/>
      <c r="EV298" s="30"/>
      <c r="EW298" s="30"/>
      <c r="EX298" s="30"/>
      <c r="EY298" s="30"/>
      <c r="EZ298" s="30"/>
      <c r="FA298" s="30"/>
      <c r="FB298" s="30"/>
      <c r="FC298" s="30"/>
      <c r="FD298" s="30"/>
      <c r="FE298" s="30"/>
      <c r="FF298" s="30"/>
      <c r="FG298" s="30"/>
      <c r="FH298" s="30"/>
      <c r="FI298" s="30"/>
      <c r="FJ298" s="30"/>
      <c r="FK298" s="30"/>
      <c r="FL298" s="30"/>
      <c r="FM298" s="30"/>
      <c r="FN298" s="30"/>
      <c r="FO298" s="30"/>
      <c r="FP298" s="30"/>
      <c r="FQ298" s="30"/>
      <c r="FR298" s="30"/>
      <c r="FS298" s="30"/>
      <c r="FT298" s="30"/>
      <c r="FU298" s="30"/>
      <c r="FV298" s="30"/>
    </row>
    <row r="299" spans="2:178" s="16" customFormat="1" x14ac:dyDescent="0.2">
      <c r="B299" s="39"/>
      <c r="C299" s="17"/>
      <c r="D299" s="26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21"/>
      <c r="Q299" s="21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30"/>
      <c r="CU299" s="30"/>
      <c r="CV299" s="30"/>
      <c r="CW299" s="30"/>
      <c r="CX299" s="30"/>
      <c r="CY299" s="30"/>
      <c r="CZ299" s="30"/>
      <c r="DA299" s="30"/>
      <c r="DB299" s="30"/>
      <c r="DC299" s="30"/>
      <c r="DD299" s="30"/>
      <c r="DE299" s="30"/>
      <c r="DF299" s="30"/>
      <c r="DG299" s="30"/>
      <c r="DH299" s="30"/>
      <c r="DI299" s="30"/>
      <c r="DJ299" s="30"/>
      <c r="DK299" s="30"/>
      <c r="DL299" s="30"/>
      <c r="DM299" s="30"/>
      <c r="DN299" s="30"/>
      <c r="DO299" s="30"/>
      <c r="DP299" s="30"/>
      <c r="DQ299" s="30"/>
      <c r="DR299" s="30"/>
      <c r="DS299" s="30"/>
      <c r="DT299" s="30"/>
      <c r="DU299" s="30"/>
      <c r="DV299" s="30"/>
      <c r="DW299" s="30"/>
      <c r="DX299" s="30"/>
      <c r="DY299" s="30"/>
      <c r="DZ299" s="30"/>
      <c r="EA299" s="30"/>
      <c r="EB299" s="30"/>
      <c r="EC299" s="30"/>
      <c r="ED299" s="30"/>
      <c r="EE299" s="30"/>
      <c r="EF299" s="30"/>
      <c r="EG299" s="30"/>
      <c r="EH299" s="30"/>
      <c r="EI299" s="30"/>
      <c r="EJ299" s="30"/>
      <c r="EK299" s="30"/>
      <c r="EL299" s="30"/>
      <c r="EM299" s="30"/>
      <c r="EN299" s="30"/>
      <c r="EO299" s="30"/>
      <c r="EP299" s="30"/>
      <c r="EQ299" s="30"/>
      <c r="ER299" s="30"/>
      <c r="ES299" s="30"/>
      <c r="ET299" s="30"/>
      <c r="EU299" s="30"/>
      <c r="EV299" s="30"/>
      <c r="EW299" s="30"/>
      <c r="EX299" s="30"/>
      <c r="EY299" s="30"/>
      <c r="EZ299" s="30"/>
      <c r="FA299" s="30"/>
      <c r="FB299" s="30"/>
      <c r="FC299" s="30"/>
      <c r="FD299" s="30"/>
      <c r="FE299" s="30"/>
      <c r="FF299" s="30"/>
      <c r="FG299" s="30"/>
      <c r="FH299" s="30"/>
      <c r="FI299" s="30"/>
      <c r="FJ299" s="30"/>
      <c r="FK299" s="30"/>
      <c r="FL299" s="30"/>
      <c r="FM299" s="30"/>
      <c r="FN299" s="30"/>
      <c r="FO299" s="30"/>
      <c r="FP299" s="30"/>
      <c r="FQ299" s="30"/>
      <c r="FR299" s="30"/>
      <c r="FS299" s="30"/>
      <c r="FT299" s="30"/>
      <c r="FU299" s="30"/>
      <c r="FV299" s="30"/>
    </row>
    <row r="300" spans="2:178" s="16" customFormat="1" x14ac:dyDescent="0.2">
      <c r="B300" s="39"/>
      <c r="C300" s="17"/>
      <c r="D300" s="26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1"/>
      <c r="Q300" s="21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30"/>
      <c r="CU300" s="30"/>
      <c r="CV300" s="30"/>
      <c r="CW300" s="30"/>
      <c r="CX300" s="30"/>
      <c r="CY300" s="30"/>
      <c r="CZ300" s="30"/>
      <c r="DA300" s="30"/>
      <c r="DB300" s="30"/>
      <c r="DC300" s="30"/>
      <c r="DD300" s="30"/>
      <c r="DE300" s="30"/>
      <c r="DF300" s="30"/>
      <c r="DG300" s="30"/>
      <c r="DH300" s="30"/>
      <c r="DI300" s="30"/>
      <c r="DJ300" s="30"/>
      <c r="DK300" s="30"/>
      <c r="DL300" s="30"/>
      <c r="DM300" s="30"/>
      <c r="DN300" s="30"/>
      <c r="DO300" s="30"/>
      <c r="DP300" s="30"/>
      <c r="DQ300" s="30"/>
      <c r="DR300" s="30"/>
      <c r="DS300" s="30"/>
      <c r="DT300" s="30"/>
      <c r="DU300" s="30"/>
      <c r="DV300" s="30"/>
      <c r="DW300" s="30"/>
      <c r="DX300" s="30"/>
      <c r="DY300" s="30"/>
      <c r="DZ300" s="30"/>
      <c r="EA300" s="30"/>
      <c r="EB300" s="30"/>
      <c r="EC300" s="30"/>
      <c r="ED300" s="30"/>
      <c r="EE300" s="30"/>
      <c r="EF300" s="30"/>
      <c r="EG300" s="30"/>
      <c r="EH300" s="30"/>
      <c r="EI300" s="30"/>
      <c r="EJ300" s="30"/>
      <c r="EK300" s="30"/>
      <c r="EL300" s="30"/>
      <c r="EM300" s="30"/>
      <c r="EN300" s="30"/>
      <c r="EO300" s="30"/>
      <c r="EP300" s="30"/>
      <c r="EQ300" s="30"/>
      <c r="ER300" s="30"/>
      <c r="ES300" s="30"/>
      <c r="ET300" s="30"/>
      <c r="EU300" s="30"/>
      <c r="EV300" s="30"/>
      <c r="EW300" s="30"/>
      <c r="EX300" s="30"/>
      <c r="EY300" s="30"/>
      <c r="EZ300" s="30"/>
      <c r="FA300" s="30"/>
      <c r="FB300" s="30"/>
      <c r="FC300" s="30"/>
      <c r="FD300" s="30"/>
      <c r="FE300" s="30"/>
      <c r="FF300" s="30"/>
      <c r="FG300" s="30"/>
      <c r="FH300" s="30"/>
      <c r="FI300" s="30"/>
      <c r="FJ300" s="30"/>
      <c r="FK300" s="30"/>
      <c r="FL300" s="30"/>
      <c r="FM300" s="30"/>
      <c r="FN300" s="30"/>
      <c r="FO300" s="30"/>
      <c r="FP300" s="30"/>
      <c r="FQ300" s="30"/>
      <c r="FR300" s="30"/>
      <c r="FS300" s="30"/>
      <c r="FT300" s="30"/>
      <c r="FU300" s="30"/>
      <c r="FV300" s="30"/>
    </row>
    <row r="301" spans="2:178" s="16" customFormat="1" x14ac:dyDescent="0.2">
      <c r="B301" s="39"/>
      <c r="C301" s="17"/>
      <c r="D301" s="26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21"/>
      <c r="Q301" s="21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30"/>
      <c r="CU301" s="30"/>
      <c r="CV301" s="30"/>
      <c r="CW301" s="30"/>
      <c r="CX301" s="30"/>
      <c r="CY301" s="30"/>
      <c r="CZ301" s="30"/>
      <c r="DA301" s="30"/>
      <c r="DB301" s="30"/>
      <c r="DC301" s="30"/>
      <c r="DD301" s="30"/>
      <c r="DE301" s="30"/>
      <c r="DF301" s="30"/>
      <c r="DG301" s="30"/>
      <c r="DH301" s="30"/>
      <c r="DI301" s="30"/>
      <c r="DJ301" s="30"/>
      <c r="DK301" s="30"/>
      <c r="DL301" s="30"/>
      <c r="DM301" s="30"/>
      <c r="DN301" s="30"/>
      <c r="DO301" s="30"/>
      <c r="DP301" s="30"/>
      <c r="DQ301" s="30"/>
      <c r="DR301" s="30"/>
      <c r="DS301" s="30"/>
      <c r="DT301" s="30"/>
      <c r="DU301" s="30"/>
      <c r="DV301" s="30"/>
      <c r="DW301" s="30"/>
      <c r="DX301" s="30"/>
      <c r="DY301" s="30"/>
      <c r="DZ301" s="30"/>
      <c r="EA301" s="30"/>
      <c r="EB301" s="30"/>
      <c r="EC301" s="30"/>
      <c r="ED301" s="30"/>
      <c r="EE301" s="30"/>
      <c r="EF301" s="30"/>
      <c r="EG301" s="30"/>
      <c r="EH301" s="30"/>
      <c r="EI301" s="30"/>
      <c r="EJ301" s="30"/>
      <c r="EK301" s="30"/>
      <c r="EL301" s="30"/>
      <c r="EM301" s="30"/>
      <c r="EN301" s="30"/>
      <c r="EO301" s="30"/>
      <c r="EP301" s="30"/>
      <c r="EQ301" s="30"/>
      <c r="ER301" s="30"/>
      <c r="ES301" s="30"/>
      <c r="ET301" s="30"/>
      <c r="EU301" s="30"/>
      <c r="EV301" s="30"/>
      <c r="EW301" s="30"/>
      <c r="EX301" s="30"/>
      <c r="EY301" s="30"/>
      <c r="EZ301" s="30"/>
      <c r="FA301" s="30"/>
      <c r="FB301" s="30"/>
      <c r="FC301" s="30"/>
      <c r="FD301" s="30"/>
      <c r="FE301" s="30"/>
      <c r="FF301" s="30"/>
      <c r="FG301" s="30"/>
      <c r="FH301" s="30"/>
      <c r="FI301" s="30"/>
      <c r="FJ301" s="30"/>
      <c r="FK301" s="30"/>
      <c r="FL301" s="30"/>
      <c r="FM301" s="30"/>
      <c r="FN301" s="30"/>
      <c r="FO301" s="30"/>
      <c r="FP301" s="30"/>
      <c r="FQ301" s="30"/>
      <c r="FR301" s="30"/>
      <c r="FS301" s="30"/>
      <c r="FT301" s="30"/>
      <c r="FU301" s="30"/>
      <c r="FV301" s="30"/>
    </row>
    <row r="302" spans="2:178" s="16" customFormat="1" x14ac:dyDescent="0.2">
      <c r="B302" s="39"/>
      <c r="C302" s="17"/>
      <c r="D302" s="26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21"/>
      <c r="Q302" s="21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30"/>
      <c r="DA302" s="30"/>
      <c r="DB302" s="30"/>
      <c r="DC302" s="30"/>
      <c r="DD302" s="30"/>
      <c r="DE302" s="30"/>
      <c r="DF302" s="30"/>
      <c r="DG302" s="30"/>
      <c r="DH302" s="30"/>
      <c r="DI302" s="30"/>
      <c r="DJ302" s="30"/>
      <c r="DK302" s="30"/>
      <c r="DL302" s="30"/>
      <c r="DM302" s="30"/>
      <c r="DN302" s="30"/>
      <c r="DO302" s="30"/>
      <c r="DP302" s="30"/>
      <c r="DQ302" s="30"/>
      <c r="DR302" s="30"/>
      <c r="DS302" s="30"/>
      <c r="DT302" s="30"/>
      <c r="DU302" s="30"/>
      <c r="DV302" s="30"/>
      <c r="DW302" s="30"/>
      <c r="DX302" s="30"/>
      <c r="DY302" s="30"/>
      <c r="DZ302" s="30"/>
      <c r="EA302" s="30"/>
      <c r="EB302" s="30"/>
      <c r="EC302" s="30"/>
      <c r="ED302" s="30"/>
      <c r="EE302" s="30"/>
      <c r="EF302" s="30"/>
      <c r="EG302" s="30"/>
      <c r="EH302" s="30"/>
      <c r="EI302" s="30"/>
      <c r="EJ302" s="30"/>
      <c r="EK302" s="30"/>
      <c r="EL302" s="30"/>
      <c r="EM302" s="30"/>
      <c r="EN302" s="30"/>
      <c r="EO302" s="30"/>
      <c r="EP302" s="30"/>
      <c r="EQ302" s="30"/>
      <c r="ER302" s="30"/>
      <c r="ES302" s="30"/>
      <c r="ET302" s="30"/>
      <c r="EU302" s="30"/>
      <c r="EV302" s="30"/>
      <c r="EW302" s="30"/>
      <c r="EX302" s="30"/>
      <c r="EY302" s="30"/>
      <c r="EZ302" s="30"/>
      <c r="FA302" s="30"/>
      <c r="FB302" s="30"/>
      <c r="FC302" s="30"/>
      <c r="FD302" s="30"/>
      <c r="FE302" s="30"/>
      <c r="FF302" s="30"/>
      <c r="FG302" s="30"/>
      <c r="FH302" s="30"/>
      <c r="FI302" s="30"/>
      <c r="FJ302" s="30"/>
      <c r="FK302" s="30"/>
      <c r="FL302" s="30"/>
      <c r="FM302" s="30"/>
      <c r="FN302" s="30"/>
      <c r="FO302" s="30"/>
      <c r="FP302" s="30"/>
      <c r="FQ302" s="30"/>
      <c r="FR302" s="30"/>
      <c r="FS302" s="30"/>
      <c r="FT302" s="30"/>
      <c r="FU302" s="30"/>
      <c r="FV302" s="30"/>
    </row>
    <row r="303" spans="2:178" s="16" customFormat="1" x14ac:dyDescent="0.2">
      <c r="B303" s="39"/>
      <c r="C303" s="17"/>
      <c r="D303" s="26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21"/>
      <c r="Q303" s="21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30"/>
      <c r="DA303" s="30"/>
      <c r="DB303" s="30"/>
      <c r="DC303" s="30"/>
      <c r="DD303" s="30"/>
      <c r="DE303" s="30"/>
      <c r="DF303" s="30"/>
      <c r="DG303" s="30"/>
      <c r="DH303" s="30"/>
      <c r="DI303" s="30"/>
      <c r="DJ303" s="30"/>
      <c r="DK303" s="30"/>
      <c r="DL303" s="30"/>
      <c r="DM303" s="30"/>
      <c r="DN303" s="30"/>
      <c r="DO303" s="30"/>
      <c r="DP303" s="30"/>
      <c r="DQ303" s="30"/>
      <c r="DR303" s="30"/>
      <c r="DS303" s="30"/>
      <c r="DT303" s="30"/>
      <c r="DU303" s="30"/>
      <c r="DV303" s="30"/>
      <c r="DW303" s="30"/>
      <c r="DX303" s="30"/>
      <c r="DY303" s="30"/>
      <c r="DZ303" s="30"/>
      <c r="EA303" s="30"/>
      <c r="EB303" s="30"/>
      <c r="EC303" s="30"/>
      <c r="ED303" s="30"/>
      <c r="EE303" s="30"/>
      <c r="EF303" s="30"/>
      <c r="EG303" s="30"/>
      <c r="EH303" s="30"/>
      <c r="EI303" s="30"/>
      <c r="EJ303" s="30"/>
      <c r="EK303" s="30"/>
      <c r="EL303" s="30"/>
      <c r="EM303" s="30"/>
      <c r="EN303" s="30"/>
      <c r="EO303" s="30"/>
      <c r="EP303" s="30"/>
      <c r="EQ303" s="30"/>
      <c r="ER303" s="30"/>
      <c r="ES303" s="30"/>
      <c r="ET303" s="30"/>
      <c r="EU303" s="30"/>
      <c r="EV303" s="30"/>
      <c r="EW303" s="30"/>
      <c r="EX303" s="30"/>
      <c r="EY303" s="30"/>
      <c r="EZ303" s="30"/>
      <c r="FA303" s="30"/>
      <c r="FB303" s="30"/>
      <c r="FC303" s="30"/>
      <c r="FD303" s="30"/>
      <c r="FE303" s="30"/>
      <c r="FF303" s="30"/>
      <c r="FG303" s="30"/>
      <c r="FH303" s="30"/>
      <c r="FI303" s="30"/>
      <c r="FJ303" s="30"/>
      <c r="FK303" s="30"/>
      <c r="FL303" s="30"/>
      <c r="FM303" s="30"/>
      <c r="FN303" s="30"/>
      <c r="FO303" s="30"/>
      <c r="FP303" s="30"/>
      <c r="FQ303" s="30"/>
      <c r="FR303" s="30"/>
      <c r="FS303" s="30"/>
      <c r="FT303" s="30"/>
      <c r="FU303" s="30"/>
      <c r="FV303" s="30"/>
    </row>
    <row r="304" spans="2:178" s="16" customFormat="1" x14ac:dyDescent="0.2">
      <c r="B304" s="39"/>
      <c r="C304" s="17"/>
      <c r="D304" s="26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21"/>
      <c r="Q304" s="21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30"/>
      <c r="DA304" s="30"/>
      <c r="DB304" s="30"/>
      <c r="DC304" s="30"/>
      <c r="DD304" s="30"/>
      <c r="DE304" s="30"/>
      <c r="DF304" s="30"/>
      <c r="DG304" s="30"/>
      <c r="DH304" s="30"/>
      <c r="DI304" s="30"/>
      <c r="DJ304" s="30"/>
      <c r="DK304" s="30"/>
      <c r="DL304" s="30"/>
      <c r="DM304" s="30"/>
      <c r="DN304" s="30"/>
      <c r="DO304" s="30"/>
      <c r="DP304" s="30"/>
      <c r="DQ304" s="30"/>
      <c r="DR304" s="30"/>
      <c r="DS304" s="30"/>
      <c r="DT304" s="30"/>
      <c r="DU304" s="30"/>
      <c r="DV304" s="30"/>
      <c r="DW304" s="30"/>
      <c r="DX304" s="30"/>
      <c r="DY304" s="30"/>
      <c r="DZ304" s="30"/>
      <c r="EA304" s="30"/>
      <c r="EB304" s="30"/>
      <c r="EC304" s="30"/>
      <c r="ED304" s="30"/>
      <c r="EE304" s="30"/>
      <c r="EF304" s="30"/>
      <c r="EG304" s="30"/>
      <c r="EH304" s="30"/>
      <c r="EI304" s="30"/>
      <c r="EJ304" s="30"/>
      <c r="EK304" s="30"/>
      <c r="EL304" s="30"/>
      <c r="EM304" s="30"/>
      <c r="EN304" s="30"/>
      <c r="EO304" s="30"/>
      <c r="EP304" s="30"/>
      <c r="EQ304" s="30"/>
      <c r="ER304" s="30"/>
      <c r="ES304" s="30"/>
      <c r="ET304" s="30"/>
      <c r="EU304" s="30"/>
      <c r="EV304" s="30"/>
      <c r="EW304" s="30"/>
      <c r="EX304" s="30"/>
      <c r="EY304" s="30"/>
      <c r="EZ304" s="30"/>
      <c r="FA304" s="30"/>
      <c r="FB304" s="30"/>
      <c r="FC304" s="30"/>
      <c r="FD304" s="30"/>
      <c r="FE304" s="30"/>
      <c r="FF304" s="30"/>
      <c r="FG304" s="30"/>
      <c r="FH304" s="30"/>
      <c r="FI304" s="30"/>
      <c r="FJ304" s="30"/>
      <c r="FK304" s="30"/>
      <c r="FL304" s="30"/>
      <c r="FM304" s="30"/>
      <c r="FN304" s="30"/>
      <c r="FO304" s="30"/>
      <c r="FP304" s="30"/>
      <c r="FQ304" s="30"/>
      <c r="FR304" s="30"/>
      <c r="FS304" s="30"/>
      <c r="FT304" s="30"/>
      <c r="FU304" s="30"/>
      <c r="FV304" s="30"/>
    </row>
    <row r="305" spans="2:178" s="16" customFormat="1" x14ac:dyDescent="0.2">
      <c r="B305" s="39"/>
      <c r="C305" s="17"/>
      <c r="D305" s="26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21"/>
      <c r="Q305" s="21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30"/>
      <c r="DA305" s="30"/>
      <c r="DB305" s="30"/>
      <c r="DC305" s="30"/>
      <c r="DD305" s="30"/>
      <c r="DE305" s="30"/>
      <c r="DF305" s="30"/>
      <c r="DG305" s="30"/>
      <c r="DH305" s="30"/>
      <c r="DI305" s="30"/>
      <c r="DJ305" s="30"/>
      <c r="DK305" s="30"/>
      <c r="DL305" s="30"/>
      <c r="DM305" s="30"/>
      <c r="DN305" s="30"/>
      <c r="DO305" s="30"/>
      <c r="DP305" s="30"/>
      <c r="DQ305" s="30"/>
      <c r="DR305" s="30"/>
      <c r="DS305" s="30"/>
      <c r="DT305" s="30"/>
      <c r="DU305" s="30"/>
      <c r="DV305" s="30"/>
      <c r="DW305" s="30"/>
      <c r="DX305" s="30"/>
      <c r="DY305" s="30"/>
      <c r="DZ305" s="30"/>
      <c r="EA305" s="30"/>
      <c r="EB305" s="30"/>
      <c r="EC305" s="30"/>
      <c r="ED305" s="30"/>
      <c r="EE305" s="30"/>
      <c r="EF305" s="30"/>
      <c r="EG305" s="30"/>
      <c r="EH305" s="30"/>
      <c r="EI305" s="30"/>
      <c r="EJ305" s="30"/>
      <c r="EK305" s="30"/>
      <c r="EL305" s="30"/>
      <c r="EM305" s="30"/>
      <c r="EN305" s="30"/>
      <c r="EO305" s="30"/>
      <c r="EP305" s="30"/>
      <c r="EQ305" s="30"/>
      <c r="ER305" s="30"/>
      <c r="ES305" s="30"/>
      <c r="ET305" s="30"/>
      <c r="EU305" s="30"/>
      <c r="EV305" s="30"/>
      <c r="EW305" s="30"/>
      <c r="EX305" s="30"/>
      <c r="EY305" s="30"/>
      <c r="EZ305" s="30"/>
      <c r="FA305" s="30"/>
      <c r="FB305" s="30"/>
      <c r="FC305" s="30"/>
      <c r="FD305" s="30"/>
      <c r="FE305" s="30"/>
      <c r="FF305" s="30"/>
      <c r="FG305" s="30"/>
      <c r="FH305" s="30"/>
      <c r="FI305" s="30"/>
      <c r="FJ305" s="30"/>
      <c r="FK305" s="30"/>
      <c r="FL305" s="30"/>
      <c r="FM305" s="30"/>
      <c r="FN305" s="30"/>
      <c r="FO305" s="30"/>
      <c r="FP305" s="30"/>
      <c r="FQ305" s="30"/>
      <c r="FR305" s="30"/>
      <c r="FS305" s="30"/>
      <c r="FT305" s="30"/>
      <c r="FU305" s="30"/>
      <c r="FV305" s="30"/>
    </row>
  </sheetData>
  <mergeCells count="27">
    <mergeCell ref="A275:C275"/>
    <mergeCell ref="A266:C266"/>
    <mergeCell ref="A262:C262"/>
    <mergeCell ref="A263:C263"/>
    <mergeCell ref="A264:C264"/>
    <mergeCell ref="A265:C265"/>
    <mergeCell ref="A270:C270"/>
    <mergeCell ref="A271:C271"/>
    <mergeCell ref="A272:C272"/>
    <mergeCell ref="A273:C273"/>
    <mergeCell ref="A274:C274"/>
    <mergeCell ref="A1:O1"/>
    <mergeCell ref="B290:D290"/>
    <mergeCell ref="A278:C278"/>
    <mergeCell ref="A277:C277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A276:C276"/>
    <mergeCell ref="A267:C267"/>
    <mergeCell ref="A268:C268"/>
    <mergeCell ref="A269:C269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opLeftCell="A229" workbookViewId="0">
      <selection activeCell="A5" sqref="A5:O256"/>
    </sheetView>
  </sheetViews>
  <sheetFormatPr defaultColWidth="9.140625" defaultRowHeight="12.75" x14ac:dyDescent="0.2"/>
  <cols>
    <col min="1" max="1" width="9.140625" style="35"/>
    <col min="2" max="2" width="22.42578125" style="36" customWidth="1"/>
    <col min="3" max="3" width="9.140625" style="35"/>
    <col min="4" max="15" width="9.140625" style="37"/>
    <col min="16" max="16384" width="9.140625" style="35"/>
  </cols>
  <sheetData>
    <row r="1" spans="1:15" x14ac:dyDescent="0.2">
      <c r="A1" s="32" t="s">
        <v>61</v>
      </c>
      <c r="B1" s="33"/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5.5" x14ac:dyDescent="0.2">
      <c r="A2" s="32" t="s">
        <v>48</v>
      </c>
      <c r="B2" s="33" t="s">
        <v>47</v>
      </c>
      <c r="C2" s="32" t="s">
        <v>0</v>
      </c>
      <c r="D2" s="34" t="s">
        <v>1</v>
      </c>
      <c r="E2" s="34"/>
      <c r="F2" s="34"/>
      <c r="G2" s="34" t="s">
        <v>46</v>
      </c>
      <c r="H2" s="34" t="s">
        <v>11</v>
      </c>
      <c r="I2" s="34"/>
      <c r="J2" s="34"/>
      <c r="K2" s="34"/>
      <c r="L2" s="34" t="s">
        <v>12</v>
      </c>
      <c r="M2" s="34"/>
      <c r="N2" s="34"/>
      <c r="O2" s="34"/>
    </row>
    <row r="3" spans="1:15" x14ac:dyDescent="0.2">
      <c r="A3" s="32"/>
      <c r="B3" s="33"/>
      <c r="C3" s="32"/>
      <c r="D3" s="34" t="s">
        <v>2</v>
      </c>
      <c r="E3" s="34" t="s">
        <v>3</v>
      </c>
      <c r="F3" s="34" t="s">
        <v>4</v>
      </c>
      <c r="G3" s="34"/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17</v>
      </c>
      <c r="M3" s="34" t="s">
        <v>18</v>
      </c>
      <c r="N3" s="34" t="s">
        <v>19</v>
      </c>
      <c r="O3" s="34" t="s">
        <v>20</v>
      </c>
    </row>
    <row r="4" spans="1:15" x14ac:dyDescent="0.2">
      <c r="A4" s="32" t="s">
        <v>26</v>
      </c>
      <c r="B4" s="33"/>
      <c r="C4" s="3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25.5" x14ac:dyDescent="0.2">
      <c r="A5" s="32" t="s">
        <v>98</v>
      </c>
      <c r="B5" s="33" t="s">
        <v>52</v>
      </c>
      <c r="C5" s="32">
        <v>250</v>
      </c>
      <c r="D5" s="34">
        <v>9.9109999999999996</v>
      </c>
      <c r="E5" s="34">
        <v>11.999000000000001</v>
      </c>
      <c r="F5" s="34">
        <v>44.938000000000002</v>
      </c>
      <c r="G5" s="34">
        <v>328.10199999999998</v>
      </c>
      <c r="H5" s="34">
        <v>0.25900000000000001</v>
      </c>
      <c r="I5" s="34">
        <v>0.71399999999999997</v>
      </c>
      <c r="J5" s="34">
        <v>43.9</v>
      </c>
      <c r="K5" s="34">
        <v>0.65200000000000002</v>
      </c>
      <c r="L5" s="34">
        <v>176.36</v>
      </c>
      <c r="M5" s="34">
        <v>280.99799999999999</v>
      </c>
      <c r="N5" s="34">
        <v>32.015000000000001</v>
      </c>
      <c r="O5" s="34">
        <v>2.0640000000000001</v>
      </c>
    </row>
    <row r="6" spans="1:15" ht="38.25" x14ac:dyDescent="0.2">
      <c r="A6" s="32" t="s">
        <v>99</v>
      </c>
      <c r="B6" s="33" t="s">
        <v>173</v>
      </c>
      <c r="C6" s="32">
        <v>24</v>
      </c>
      <c r="D6" s="34">
        <v>7.0679999999999996</v>
      </c>
      <c r="E6" s="34">
        <v>6.08</v>
      </c>
      <c r="F6" s="34"/>
      <c r="G6" s="34">
        <v>82.84</v>
      </c>
      <c r="H6" s="34">
        <v>2.3E-2</v>
      </c>
      <c r="I6" s="34"/>
      <c r="J6" s="34"/>
      <c r="K6" s="34">
        <v>0.152</v>
      </c>
      <c r="L6" s="34">
        <v>3.42</v>
      </c>
      <c r="M6" s="34">
        <v>71.44</v>
      </c>
      <c r="N6" s="34">
        <v>8.36</v>
      </c>
      <c r="O6" s="34">
        <v>1.026</v>
      </c>
    </row>
    <row r="7" spans="1:15" ht="38.25" x14ac:dyDescent="0.2">
      <c r="A7" s="32" t="s">
        <v>99</v>
      </c>
      <c r="B7" s="33" t="s">
        <v>174</v>
      </c>
      <c r="C7" s="32">
        <v>36</v>
      </c>
      <c r="D7" s="34">
        <v>2.8439999999999999</v>
      </c>
      <c r="E7" s="34">
        <v>0.36</v>
      </c>
      <c r="F7" s="34">
        <v>17.388000000000002</v>
      </c>
      <c r="G7" s="34">
        <v>84.6</v>
      </c>
      <c r="H7" s="34">
        <v>5.8000000000000003E-2</v>
      </c>
      <c r="I7" s="34"/>
      <c r="J7" s="34"/>
      <c r="K7" s="34">
        <v>0.46800000000000003</v>
      </c>
      <c r="L7" s="34">
        <v>8.2799999999999994</v>
      </c>
      <c r="M7" s="34">
        <v>31.32</v>
      </c>
      <c r="N7" s="34">
        <v>11.88</v>
      </c>
      <c r="O7" s="34">
        <v>0.72</v>
      </c>
    </row>
    <row r="8" spans="1:15" x14ac:dyDescent="0.2">
      <c r="A8" s="32" t="s">
        <v>100</v>
      </c>
      <c r="B8" s="33" t="s">
        <v>62</v>
      </c>
      <c r="C8" s="32">
        <v>15</v>
      </c>
      <c r="D8" s="34">
        <v>3.9</v>
      </c>
      <c r="E8" s="34">
        <v>3.915</v>
      </c>
      <c r="F8" s="34"/>
      <c r="G8" s="34">
        <v>51.6</v>
      </c>
      <c r="H8" s="34">
        <v>5.0000000000000001E-3</v>
      </c>
      <c r="I8" s="34">
        <v>0.12</v>
      </c>
      <c r="J8" s="34">
        <v>34.5</v>
      </c>
      <c r="K8" s="34">
        <v>7.4999999999999997E-2</v>
      </c>
      <c r="L8" s="34">
        <v>150</v>
      </c>
      <c r="M8" s="34">
        <v>96</v>
      </c>
      <c r="N8" s="34">
        <v>6.75</v>
      </c>
      <c r="O8" s="34">
        <v>0.15</v>
      </c>
    </row>
    <row r="9" spans="1:15" ht="25.5" x14ac:dyDescent="0.2">
      <c r="A9" s="32" t="s">
        <v>101</v>
      </c>
      <c r="B9" s="33" t="s">
        <v>29</v>
      </c>
      <c r="C9" s="32">
        <v>200</v>
      </c>
      <c r="D9" s="34">
        <v>3.9</v>
      </c>
      <c r="E9" s="34">
        <v>3</v>
      </c>
      <c r="F9" s="34">
        <v>15.28</v>
      </c>
      <c r="G9" s="34">
        <v>99.9</v>
      </c>
      <c r="H9" s="34">
        <v>2.3E-2</v>
      </c>
      <c r="I9" s="34">
        <v>0.78400000000000003</v>
      </c>
      <c r="J9" s="34">
        <v>10</v>
      </c>
      <c r="K9" s="34"/>
      <c r="L9" s="34">
        <v>124.76600000000001</v>
      </c>
      <c r="M9" s="34">
        <v>90</v>
      </c>
      <c r="N9" s="34">
        <v>14</v>
      </c>
      <c r="O9" s="34">
        <v>0.13400000000000001</v>
      </c>
    </row>
    <row r="10" spans="1:15" ht="25.5" x14ac:dyDescent="0.2">
      <c r="A10" s="32"/>
      <c r="B10" s="33" t="s">
        <v>102</v>
      </c>
      <c r="C10" s="32">
        <v>60</v>
      </c>
      <c r="D10" s="34">
        <v>4.5</v>
      </c>
      <c r="E10" s="34">
        <v>1.74</v>
      </c>
      <c r="F10" s="34">
        <v>30.84</v>
      </c>
      <c r="G10" s="34">
        <v>157.02000000000001</v>
      </c>
      <c r="H10" s="34">
        <v>6.6000000000000003E-2</v>
      </c>
      <c r="I10" s="34"/>
      <c r="J10" s="34"/>
      <c r="K10" s="34">
        <v>1.02</v>
      </c>
      <c r="L10" s="34">
        <v>11.4</v>
      </c>
      <c r="M10" s="34">
        <v>39</v>
      </c>
      <c r="N10" s="34">
        <v>7.8</v>
      </c>
      <c r="O10" s="34">
        <v>0.72</v>
      </c>
    </row>
    <row r="11" spans="1:15" x14ac:dyDescent="0.2">
      <c r="A11" s="32" t="s">
        <v>25</v>
      </c>
      <c r="B11" s="33"/>
      <c r="C11" s="32"/>
      <c r="D11" s="34">
        <v>32.122999999999998</v>
      </c>
      <c r="E11" s="34">
        <v>27.094000000000001</v>
      </c>
      <c r="F11" s="34">
        <v>108.446</v>
      </c>
      <c r="G11" s="34">
        <v>804.06200000000001</v>
      </c>
      <c r="H11" s="34">
        <v>0.433</v>
      </c>
      <c r="I11" s="34">
        <v>1.6180000000000001</v>
      </c>
      <c r="J11" s="34">
        <v>88.4</v>
      </c>
      <c r="K11" s="34">
        <v>2.367</v>
      </c>
      <c r="L11" s="34">
        <v>474.226</v>
      </c>
      <c r="M11" s="34">
        <v>608.75800000000004</v>
      </c>
      <c r="N11" s="34">
        <v>80.805000000000007</v>
      </c>
      <c r="O11" s="34">
        <v>4.8140000000000001</v>
      </c>
    </row>
    <row r="12" spans="1:15" x14ac:dyDescent="0.2">
      <c r="A12" s="32" t="s">
        <v>8</v>
      </c>
      <c r="B12" s="33"/>
      <c r="C12" s="3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32" t="s">
        <v>103</v>
      </c>
      <c r="B13" s="33" t="s">
        <v>63</v>
      </c>
      <c r="C13" s="32">
        <v>100</v>
      </c>
      <c r="D13" s="34">
        <v>1.2869999999999999</v>
      </c>
      <c r="E13" s="34">
        <v>10.167</v>
      </c>
      <c r="F13" s="34">
        <v>7.508</v>
      </c>
      <c r="G13" s="34">
        <v>127.66</v>
      </c>
      <c r="H13" s="34">
        <v>5.0999999999999997E-2</v>
      </c>
      <c r="I13" s="34">
        <v>9.6</v>
      </c>
      <c r="J13" s="34">
        <v>241.6</v>
      </c>
      <c r="K13" s="34">
        <v>4.5469999999999997</v>
      </c>
      <c r="L13" s="34">
        <v>23</v>
      </c>
      <c r="M13" s="34">
        <v>42.39</v>
      </c>
      <c r="N13" s="34">
        <v>19.5</v>
      </c>
      <c r="O13" s="34">
        <v>0.80400000000000005</v>
      </c>
    </row>
    <row r="14" spans="1:15" ht="51" x14ac:dyDescent="0.2">
      <c r="A14" s="32" t="s">
        <v>104</v>
      </c>
      <c r="B14" s="33" t="s">
        <v>195</v>
      </c>
      <c r="C14" s="32">
        <v>230</v>
      </c>
      <c r="D14" s="34">
        <v>2.835</v>
      </c>
      <c r="E14" s="34">
        <v>6.8559999999999999</v>
      </c>
      <c r="F14" s="34">
        <v>9.109</v>
      </c>
      <c r="G14" s="34">
        <v>112.095</v>
      </c>
      <c r="H14" s="34">
        <v>6.6000000000000003E-2</v>
      </c>
      <c r="I14" s="34">
        <v>28.251000000000001</v>
      </c>
      <c r="J14" s="34">
        <v>258.16000000000003</v>
      </c>
      <c r="K14" s="34">
        <v>2.4009999999999998</v>
      </c>
      <c r="L14" s="34">
        <v>48.451999999999998</v>
      </c>
      <c r="M14" s="34">
        <v>52.164999999999999</v>
      </c>
      <c r="N14" s="34">
        <v>22.34</v>
      </c>
      <c r="O14" s="34">
        <v>0.83399999999999996</v>
      </c>
    </row>
    <row r="15" spans="1:15" ht="25.5" x14ac:dyDescent="0.2">
      <c r="A15" s="32" t="s">
        <v>105</v>
      </c>
      <c r="B15" s="33" t="s">
        <v>175</v>
      </c>
      <c r="C15" s="32">
        <v>90</v>
      </c>
      <c r="D15" s="34">
        <v>15.481999999999999</v>
      </c>
      <c r="E15" s="34">
        <v>12.923</v>
      </c>
      <c r="F15" s="34">
        <v>13.32</v>
      </c>
      <c r="G15" s="34">
        <v>231.929</v>
      </c>
      <c r="H15" s="34">
        <v>0.19400000000000001</v>
      </c>
      <c r="I15" s="34"/>
      <c r="J15" s="34"/>
      <c r="K15" s="34">
        <v>1.978</v>
      </c>
      <c r="L15" s="34">
        <v>12.35</v>
      </c>
      <c r="M15" s="34">
        <v>155.99</v>
      </c>
      <c r="N15" s="34">
        <v>25.7</v>
      </c>
      <c r="O15" s="34">
        <v>2.3839999999999999</v>
      </c>
    </row>
    <row r="16" spans="1:15" x14ac:dyDescent="0.2">
      <c r="A16" s="32" t="s">
        <v>106</v>
      </c>
      <c r="B16" s="33" t="s">
        <v>64</v>
      </c>
      <c r="C16" s="32">
        <v>30</v>
      </c>
      <c r="D16" s="34">
        <v>0.42399999999999999</v>
      </c>
      <c r="E16" s="34">
        <v>1.226</v>
      </c>
      <c r="F16" s="34">
        <v>1.6859999999999999</v>
      </c>
      <c r="G16" s="34">
        <v>19.64</v>
      </c>
      <c r="H16" s="34">
        <v>1.7999999999999999E-2</v>
      </c>
      <c r="I16" s="34">
        <v>3.2000000000000001E-2</v>
      </c>
      <c r="J16" s="34">
        <v>8</v>
      </c>
      <c r="K16" s="34">
        <v>5.3999999999999999E-2</v>
      </c>
      <c r="L16" s="34">
        <v>7.4</v>
      </c>
      <c r="M16" s="34">
        <v>6.6</v>
      </c>
      <c r="N16" s="34">
        <v>1.04</v>
      </c>
      <c r="O16" s="34">
        <v>0.04</v>
      </c>
    </row>
    <row r="17" spans="1:15" ht="25.5" x14ac:dyDescent="0.2">
      <c r="A17" s="32" t="s">
        <v>107</v>
      </c>
      <c r="B17" s="33" t="s">
        <v>50</v>
      </c>
      <c r="C17" s="32">
        <v>180</v>
      </c>
      <c r="D17" s="34">
        <v>7.0720000000000001</v>
      </c>
      <c r="E17" s="34">
        <v>3.7320000000000002</v>
      </c>
      <c r="F17" s="34">
        <v>45.171999999999997</v>
      </c>
      <c r="G17" s="34">
        <v>242.756</v>
      </c>
      <c r="H17" s="34">
        <v>0.109</v>
      </c>
      <c r="I17" s="34"/>
      <c r="J17" s="34">
        <v>16</v>
      </c>
      <c r="K17" s="34">
        <v>1</v>
      </c>
      <c r="L17" s="34">
        <v>14.445</v>
      </c>
      <c r="M17" s="34">
        <v>57.15</v>
      </c>
      <c r="N17" s="34">
        <v>10.319000000000001</v>
      </c>
      <c r="O17" s="34">
        <v>1.042</v>
      </c>
    </row>
    <row r="18" spans="1:15" ht="25.5" x14ac:dyDescent="0.2">
      <c r="A18" s="32" t="s">
        <v>108</v>
      </c>
      <c r="B18" s="33" t="s">
        <v>109</v>
      </c>
      <c r="C18" s="32">
        <v>200</v>
      </c>
      <c r="D18" s="34">
        <v>0.78</v>
      </c>
      <c r="E18" s="34">
        <v>0.06</v>
      </c>
      <c r="F18" s="34">
        <v>20.12</v>
      </c>
      <c r="G18" s="34">
        <v>85.3</v>
      </c>
      <c r="H18" s="34">
        <v>0.02</v>
      </c>
      <c r="I18" s="34">
        <v>0.8</v>
      </c>
      <c r="J18" s="34"/>
      <c r="K18" s="34">
        <v>1.1000000000000001</v>
      </c>
      <c r="L18" s="34">
        <v>32</v>
      </c>
      <c r="M18" s="34">
        <v>29.2</v>
      </c>
      <c r="N18" s="34">
        <v>21</v>
      </c>
      <c r="O18" s="34">
        <v>0.67</v>
      </c>
    </row>
    <row r="19" spans="1:15" x14ac:dyDescent="0.2">
      <c r="A19" s="32"/>
      <c r="B19" s="33" t="s">
        <v>6</v>
      </c>
      <c r="C19" s="32">
        <v>40</v>
      </c>
      <c r="D19" s="34">
        <v>3.16</v>
      </c>
      <c r="E19" s="34">
        <v>0.4</v>
      </c>
      <c r="F19" s="34">
        <v>19.32</v>
      </c>
      <c r="G19" s="34">
        <v>94</v>
      </c>
      <c r="H19" s="34">
        <v>6.4000000000000001E-2</v>
      </c>
      <c r="I19" s="34"/>
      <c r="J19" s="34"/>
      <c r="K19" s="34">
        <v>0.52</v>
      </c>
      <c r="L19" s="34">
        <v>9.1999999999999993</v>
      </c>
      <c r="M19" s="34">
        <v>34.799999999999997</v>
      </c>
      <c r="N19" s="34">
        <v>13.2</v>
      </c>
      <c r="O19" s="34">
        <v>0.8</v>
      </c>
    </row>
    <row r="20" spans="1:15" x14ac:dyDescent="0.2">
      <c r="A20" s="32">
        <v>0</v>
      </c>
      <c r="B20" s="33" t="s">
        <v>57</v>
      </c>
      <c r="C20" s="32">
        <v>50</v>
      </c>
      <c r="D20" s="34">
        <v>3.3</v>
      </c>
      <c r="E20" s="34">
        <v>0.6</v>
      </c>
      <c r="F20" s="34">
        <v>19.82</v>
      </c>
      <c r="G20" s="34">
        <v>99</v>
      </c>
      <c r="H20" s="34">
        <v>8.5000000000000006E-2</v>
      </c>
      <c r="I20" s="34"/>
      <c r="J20" s="34"/>
      <c r="K20" s="34">
        <v>0.5</v>
      </c>
      <c r="L20" s="34">
        <v>14.5</v>
      </c>
      <c r="M20" s="34">
        <v>75</v>
      </c>
      <c r="N20" s="34">
        <v>23.5</v>
      </c>
      <c r="O20" s="34">
        <v>1.95</v>
      </c>
    </row>
    <row r="21" spans="1:15" x14ac:dyDescent="0.2">
      <c r="A21" s="32" t="s">
        <v>24</v>
      </c>
      <c r="B21" s="33"/>
      <c r="C21" s="32"/>
      <c r="D21" s="34">
        <v>34.340000000000003</v>
      </c>
      <c r="E21" s="34">
        <v>35.963999999999999</v>
      </c>
      <c r="F21" s="34">
        <v>136.05500000000001</v>
      </c>
      <c r="G21" s="34">
        <v>1012.38</v>
      </c>
      <c r="H21" s="34">
        <v>0.60699999999999998</v>
      </c>
      <c r="I21" s="34">
        <v>38.683</v>
      </c>
      <c r="J21" s="34">
        <v>523.76</v>
      </c>
      <c r="K21" s="34">
        <v>12.1</v>
      </c>
      <c r="L21" s="34">
        <v>161.34700000000001</v>
      </c>
      <c r="M21" s="34">
        <v>453.29500000000002</v>
      </c>
      <c r="N21" s="34">
        <v>136.59899999999999</v>
      </c>
      <c r="O21" s="34">
        <v>8.5250000000000004</v>
      </c>
    </row>
    <row r="22" spans="1:15" x14ac:dyDescent="0.2">
      <c r="A22" s="32" t="s">
        <v>9</v>
      </c>
      <c r="B22" s="33"/>
      <c r="C22" s="3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2">
      <c r="A23" s="32"/>
      <c r="B23" s="33" t="s">
        <v>110</v>
      </c>
      <c r="C23" s="32">
        <v>15</v>
      </c>
      <c r="D23" s="34">
        <v>1.125</v>
      </c>
      <c r="E23" s="34">
        <v>1.47</v>
      </c>
      <c r="F23" s="34">
        <v>11.16</v>
      </c>
      <c r="G23" s="34">
        <v>62.55</v>
      </c>
      <c r="H23" s="34">
        <v>1.2E-2</v>
      </c>
      <c r="I23" s="34"/>
      <c r="J23" s="34">
        <v>1.5</v>
      </c>
      <c r="K23" s="34"/>
      <c r="L23" s="34">
        <v>4.3499999999999996</v>
      </c>
      <c r="M23" s="34">
        <v>13.5</v>
      </c>
      <c r="N23" s="34">
        <v>3</v>
      </c>
      <c r="O23" s="34">
        <v>0.315</v>
      </c>
    </row>
    <row r="24" spans="1:15" x14ac:dyDescent="0.2">
      <c r="A24" s="32">
        <v>386</v>
      </c>
      <c r="B24" s="33" t="s">
        <v>198</v>
      </c>
      <c r="C24" s="32">
        <v>200</v>
      </c>
      <c r="D24" s="34">
        <v>8.1999999999999993</v>
      </c>
      <c r="E24" s="34">
        <v>3</v>
      </c>
      <c r="F24" s="34">
        <v>11.8</v>
      </c>
      <c r="G24" s="34">
        <v>114</v>
      </c>
      <c r="H24" s="34"/>
      <c r="I24" s="34">
        <v>1.2</v>
      </c>
      <c r="J24" s="34">
        <v>20</v>
      </c>
      <c r="K24" s="34"/>
      <c r="L24" s="34">
        <v>248</v>
      </c>
      <c r="M24" s="34">
        <v>190</v>
      </c>
      <c r="N24" s="34">
        <v>30</v>
      </c>
      <c r="O24" s="34">
        <v>0.2</v>
      </c>
    </row>
    <row r="25" spans="1:15" ht="25.5" x14ac:dyDescent="0.2">
      <c r="A25" s="32"/>
      <c r="B25" s="33" t="s">
        <v>111</v>
      </c>
      <c r="C25" s="32">
        <v>250</v>
      </c>
      <c r="D25" s="34">
        <v>1</v>
      </c>
      <c r="E25" s="34">
        <v>1</v>
      </c>
      <c r="F25" s="34">
        <v>24.5</v>
      </c>
      <c r="G25" s="34">
        <v>117.5</v>
      </c>
      <c r="H25" s="34">
        <v>7.4999999999999997E-2</v>
      </c>
      <c r="I25" s="34">
        <v>25</v>
      </c>
      <c r="J25" s="34">
        <v>12.5</v>
      </c>
      <c r="K25" s="34">
        <v>0.5</v>
      </c>
      <c r="L25" s="34">
        <v>40</v>
      </c>
      <c r="M25" s="34">
        <v>27.5</v>
      </c>
      <c r="N25" s="34">
        <v>22.5</v>
      </c>
      <c r="O25" s="34">
        <v>5.5</v>
      </c>
    </row>
    <row r="26" spans="1:15" x14ac:dyDescent="0.2">
      <c r="A26" s="32" t="s">
        <v>23</v>
      </c>
      <c r="B26" s="33"/>
      <c r="C26" s="32"/>
      <c r="D26" s="34">
        <v>10.324999999999999</v>
      </c>
      <c r="E26" s="34">
        <v>5.47</v>
      </c>
      <c r="F26" s="34">
        <v>47.46</v>
      </c>
      <c r="G26" s="34">
        <v>294.05</v>
      </c>
      <c r="H26" s="34">
        <v>8.6999999999999994E-2</v>
      </c>
      <c r="I26" s="34">
        <v>26.2</v>
      </c>
      <c r="J26" s="34">
        <v>34</v>
      </c>
      <c r="K26" s="34">
        <v>0.5</v>
      </c>
      <c r="L26" s="34">
        <v>292.35000000000002</v>
      </c>
      <c r="M26" s="34">
        <v>231</v>
      </c>
      <c r="N26" s="34">
        <v>55.5</v>
      </c>
      <c r="O26" s="34">
        <v>6.0149999999999997</v>
      </c>
    </row>
    <row r="27" spans="1:15" x14ac:dyDescent="0.2">
      <c r="A27" s="32" t="s">
        <v>45</v>
      </c>
      <c r="B27" s="33"/>
      <c r="C27" s="32"/>
      <c r="D27" s="34">
        <v>76.787999999999997</v>
      </c>
      <c r="E27" s="34">
        <v>68.528000000000006</v>
      </c>
      <c r="F27" s="34">
        <v>291.96100000000001</v>
      </c>
      <c r="G27" s="34">
        <v>2110.4920000000002</v>
      </c>
      <c r="H27" s="34">
        <v>1.127</v>
      </c>
      <c r="I27" s="34">
        <v>66.501000000000005</v>
      </c>
      <c r="J27" s="34">
        <v>646.16</v>
      </c>
      <c r="K27" s="34">
        <v>14.967000000000001</v>
      </c>
      <c r="L27" s="34">
        <v>927.92200000000003</v>
      </c>
      <c r="M27" s="34">
        <v>1293.0530000000001</v>
      </c>
      <c r="N27" s="34">
        <v>272.904</v>
      </c>
      <c r="O27" s="34">
        <v>19.353999999999999</v>
      </c>
    </row>
    <row r="28" spans="1:15" x14ac:dyDescent="0.2">
      <c r="A28" s="32" t="s">
        <v>44</v>
      </c>
      <c r="B28" s="33"/>
      <c r="C28" s="3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25.5" x14ac:dyDescent="0.2">
      <c r="A29" s="32" t="s">
        <v>48</v>
      </c>
      <c r="B29" s="33" t="s">
        <v>47</v>
      </c>
      <c r="C29" s="32" t="s">
        <v>0</v>
      </c>
      <c r="D29" s="34" t="s">
        <v>1</v>
      </c>
      <c r="E29" s="34"/>
      <c r="F29" s="34"/>
      <c r="G29" s="34" t="s">
        <v>46</v>
      </c>
      <c r="H29" s="34" t="s">
        <v>11</v>
      </c>
      <c r="I29" s="34"/>
      <c r="J29" s="34"/>
      <c r="K29" s="34"/>
      <c r="L29" s="34" t="s">
        <v>12</v>
      </c>
      <c r="M29" s="34"/>
      <c r="N29" s="34"/>
      <c r="O29" s="34"/>
    </row>
    <row r="30" spans="1:15" x14ac:dyDescent="0.2">
      <c r="A30" s="32"/>
      <c r="B30" s="33"/>
      <c r="C30" s="32"/>
      <c r="D30" s="34" t="s">
        <v>2</v>
      </c>
      <c r="E30" s="34" t="s">
        <v>3</v>
      </c>
      <c r="F30" s="34" t="s">
        <v>4</v>
      </c>
      <c r="G30" s="34"/>
      <c r="H30" s="34" t="s">
        <v>13</v>
      </c>
      <c r="I30" s="34" t="s">
        <v>14</v>
      </c>
      <c r="J30" s="34" t="s">
        <v>15</v>
      </c>
      <c r="K30" s="34" t="s">
        <v>16</v>
      </c>
      <c r="L30" s="34" t="s">
        <v>17</v>
      </c>
      <c r="M30" s="34" t="s">
        <v>18</v>
      </c>
      <c r="N30" s="34" t="s">
        <v>19</v>
      </c>
      <c r="O30" s="34" t="s">
        <v>20</v>
      </c>
    </row>
    <row r="31" spans="1:15" x14ac:dyDescent="0.2">
      <c r="A31" s="32" t="s">
        <v>26</v>
      </c>
      <c r="B31" s="33"/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25.5" x14ac:dyDescent="0.2">
      <c r="A32" s="32" t="s">
        <v>112</v>
      </c>
      <c r="B32" s="33" t="s">
        <v>65</v>
      </c>
      <c r="C32" s="32">
        <v>40</v>
      </c>
      <c r="D32" s="34">
        <v>0.28000000000000003</v>
      </c>
      <c r="E32" s="34">
        <v>0.04</v>
      </c>
      <c r="F32" s="34">
        <v>0.76</v>
      </c>
      <c r="G32" s="34">
        <v>4.4000000000000004</v>
      </c>
      <c r="H32" s="34">
        <v>1.2E-2</v>
      </c>
      <c r="I32" s="34">
        <v>2.8</v>
      </c>
      <c r="J32" s="34"/>
      <c r="K32" s="34">
        <v>0.04</v>
      </c>
      <c r="L32" s="34">
        <v>6.8</v>
      </c>
      <c r="M32" s="34">
        <v>12</v>
      </c>
      <c r="N32" s="34">
        <v>5.6</v>
      </c>
      <c r="O32" s="34">
        <v>0.2</v>
      </c>
    </row>
    <row r="33" spans="1:15" x14ac:dyDescent="0.2">
      <c r="A33" s="32" t="s">
        <v>113</v>
      </c>
      <c r="B33" s="33" t="s">
        <v>66</v>
      </c>
      <c r="C33" s="32">
        <v>100</v>
      </c>
      <c r="D33" s="34">
        <v>16.54</v>
      </c>
      <c r="E33" s="34">
        <v>13.02</v>
      </c>
      <c r="F33" s="34">
        <v>3.738</v>
      </c>
      <c r="G33" s="34">
        <v>198.90600000000001</v>
      </c>
      <c r="H33" s="34">
        <v>0.08</v>
      </c>
      <c r="I33" s="34">
        <v>4.5999999999999996</v>
      </c>
      <c r="J33" s="34"/>
      <c r="K33" s="34">
        <v>2.6459999999999999</v>
      </c>
      <c r="L33" s="34">
        <v>12.17</v>
      </c>
      <c r="M33" s="34">
        <v>161.58000000000001</v>
      </c>
      <c r="N33" s="34">
        <v>23.1</v>
      </c>
      <c r="O33" s="34">
        <v>2.4209999999999998</v>
      </c>
    </row>
    <row r="34" spans="1:15" x14ac:dyDescent="0.2">
      <c r="A34" s="32" t="s">
        <v>114</v>
      </c>
      <c r="B34" s="33" t="s">
        <v>60</v>
      </c>
      <c r="C34" s="32">
        <v>180</v>
      </c>
      <c r="D34" s="34">
        <v>4.5819999999999999</v>
      </c>
      <c r="E34" s="34">
        <v>3.55</v>
      </c>
      <c r="F34" s="34">
        <v>48.152000000000001</v>
      </c>
      <c r="G34" s="34">
        <v>242.886</v>
      </c>
      <c r="H34" s="34">
        <v>5.1999999999999998E-2</v>
      </c>
      <c r="I34" s="34"/>
      <c r="J34" s="34">
        <v>16</v>
      </c>
      <c r="K34" s="34">
        <v>0.3</v>
      </c>
      <c r="L34" s="34">
        <v>6.8220000000000001</v>
      </c>
      <c r="M34" s="34">
        <v>98.834999999999994</v>
      </c>
      <c r="N34" s="34">
        <v>32.54</v>
      </c>
      <c r="O34" s="34">
        <v>0.66300000000000003</v>
      </c>
    </row>
    <row r="35" spans="1:15" x14ac:dyDescent="0.2">
      <c r="A35" s="32" t="s">
        <v>115</v>
      </c>
      <c r="B35" s="33" t="s">
        <v>7</v>
      </c>
      <c r="C35" s="32">
        <v>200</v>
      </c>
      <c r="D35" s="34">
        <v>3.88</v>
      </c>
      <c r="E35" s="34">
        <v>3.1</v>
      </c>
      <c r="F35" s="34">
        <v>15.188000000000001</v>
      </c>
      <c r="G35" s="34">
        <v>105.46</v>
      </c>
      <c r="H35" s="34">
        <v>2.4E-2</v>
      </c>
      <c r="I35" s="34">
        <v>0.6</v>
      </c>
      <c r="J35" s="34">
        <v>10.119999999999999</v>
      </c>
      <c r="K35" s="34">
        <v>1.2E-2</v>
      </c>
      <c r="L35" s="34">
        <v>125.12</v>
      </c>
      <c r="M35" s="34">
        <v>116.2</v>
      </c>
      <c r="N35" s="34">
        <v>31</v>
      </c>
      <c r="O35" s="34">
        <v>1.01</v>
      </c>
    </row>
    <row r="36" spans="1:15" ht="25.5" x14ac:dyDescent="0.2">
      <c r="A36" s="32"/>
      <c r="B36" s="33" t="s">
        <v>102</v>
      </c>
      <c r="C36" s="32">
        <v>60</v>
      </c>
      <c r="D36" s="34">
        <v>4.5</v>
      </c>
      <c r="E36" s="34">
        <v>1.74</v>
      </c>
      <c r="F36" s="34">
        <v>30.84</v>
      </c>
      <c r="G36" s="34">
        <v>157.02000000000001</v>
      </c>
      <c r="H36" s="34">
        <v>6.6000000000000003E-2</v>
      </c>
      <c r="I36" s="34"/>
      <c r="J36" s="34"/>
      <c r="K36" s="34">
        <v>1.02</v>
      </c>
      <c r="L36" s="34">
        <v>11.4</v>
      </c>
      <c r="M36" s="34">
        <v>39</v>
      </c>
      <c r="N36" s="34">
        <v>7.8</v>
      </c>
      <c r="O36" s="34">
        <v>0.72</v>
      </c>
    </row>
    <row r="37" spans="1:15" x14ac:dyDescent="0.2">
      <c r="A37" s="32" t="s">
        <v>25</v>
      </c>
      <c r="B37" s="33"/>
      <c r="C37" s="32"/>
      <c r="D37" s="34">
        <v>29.782</v>
      </c>
      <c r="E37" s="34">
        <v>21.45</v>
      </c>
      <c r="F37" s="34">
        <v>98.677999999999997</v>
      </c>
      <c r="G37" s="34">
        <v>708.67200000000003</v>
      </c>
      <c r="H37" s="34">
        <v>0.23499999999999999</v>
      </c>
      <c r="I37" s="34">
        <v>8</v>
      </c>
      <c r="J37" s="34">
        <v>26.12</v>
      </c>
      <c r="K37" s="34">
        <v>4.0179999999999998</v>
      </c>
      <c r="L37" s="34">
        <v>162.31200000000001</v>
      </c>
      <c r="M37" s="34">
        <v>427.61500000000001</v>
      </c>
      <c r="N37" s="34">
        <v>100.04</v>
      </c>
      <c r="O37" s="34">
        <v>5.0140000000000002</v>
      </c>
    </row>
    <row r="38" spans="1:15" x14ac:dyDescent="0.2">
      <c r="A38" s="32" t="s">
        <v>8</v>
      </c>
      <c r="B38" s="33"/>
      <c r="C38" s="3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25.5" x14ac:dyDescent="0.2">
      <c r="A39" s="32" t="s">
        <v>168</v>
      </c>
      <c r="B39" s="33" t="s">
        <v>84</v>
      </c>
      <c r="C39" s="32">
        <v>100</v>
      </c>
      <c r="D39" s="34">
        <v>1.3049999999999999</v>
      </c>
      <c r="E39" s="34">
        <v>5.1749999999999998</v>
      </c>
      <c r="F39" s="34">
        <v>11.598000000000001</v>
      </c>
      <c r="G39" s="34">
        <v>99.534999999999997</v>
      </c>
      <c r="H39" s="34">
        <v>3.3000000000000002E-2</v>
      </c>
      <c r="I39" s="34">
        <v>24.2</v>
      </c>
      <c r="J39" s="34">
        <v>301.25</v>
      </c>
      <c r="K39" s="34">
        <v>2.371</v>
      </c>
      <c r="L39" s="34">
        <v>34.799999999999997</v>
      </c>
      <c r="M39" s="34">
        <v>29.95</v>
      </c>
      <c r="N39" s="34">
        <v>16.45</v>
      </c>
      <c r="O39" s="34">
        <v>1.01</v>
      </c>
    </row>
    <row r="40" spans="1:15" ht="38.25" x14ac:dyDescent="0.2">
      <c r="A40" s="32" t="s">
        <v>116</v>
      </c>
      <c r="B40" s="33" t="s">
        <v>176</v>
      </c>
      <c r="C40" s="32">
        <v>230</v>
      </c>
      <c r="D40" s="34">
        <v>6.0880000000000001</v>
      </c>
      <c r="E40" s="34">
        <v>2.5230000000000001</v>
      </c>
      <c r="F40" s="34">
        <v>17.850999999999999</v>
      </c>
      <c r="G40" s="34">
        <v>118.65600000000001</v>
      </c>
      <c r="H40" s="34">
        <v>0.215</v>
      </c>
      <c r="I40" s="34">
        <v>10.866</v>
      </c>
      <c r="J40" s="34">
        <v>235.42</v>
      </c>
      <c r="K40" s="34">
        <v>1.129</v>
      </c>
      <c r="L40" s="34">
        <v>39.558</v>
      </c>
      <c r="M40" s="34">
        <v>104.98699999999999</v>
      </c>
      <c r="N40" s="34">
        <v>36.26</v>
      </c>
      <c r="O40" s="34">
        <v>1.905</v>
      </c>
    </row>
    <row r="41" spans="1:15" ht="25.5" x14ac:dyDescent="0.2">
      <c r="A41" s="32" t="s">
        <v>118</v>
      </c>
      <c r="B41" s="33" t="s">
        <v>119</v>
      </c>
      <c r="C41" s="32">
        <v>280</v>
      </c>
      <c r="D41" s="34">
        <v>30.526</v>
      </c>
      <c r="E41" s="34">
        <v>13.016</v>
      </c>
      <c r="F41" s="34">
        <v>29.102</v>
      </c>
      <c r="G41" s="34">
        <v>357.98599999999999</v>
      </c>
      <c r="H41" s="34">
        <v>0.32800000000000001</v>
      </c>
      <c r="I41" s="34">
        <v>40.19</v>
      </c>
      <c r="J41" s="34">
        <v>50.8</v>
      </c>
      <c r="K41" s="34">
        <v>3.3029999999999999</v>
      </c>
      <c r="L41" s="34">
        <v>45.445</v>
      </c>
      <c r="M41" s="34">
        <v>312.52</v>
      </c>
      <c r="N41" s="34">
        <v>67.962999999999994</v>
      </c>
      <c r="O41" s="34">
        <v>3.4649999999999999</v>
      </c>
    </row>
    <row r="42" spans="1:15" x14ac:dyDescent="0.2">
      <c r="A42" s="32" t="s">
        <v>120</v>
      </c>
      <c r="B42" s="33" t="s">
        <v>82</v>
      </c>
      <c r="C42" s="32">
        <v>200</v>
      </c>
      <c r="D42" s="34">
        <v>0.16</v>
      </c>
      <c r="E42" s="34">
        <v>0.12</v>
      </c>
      <c r="F42" s="34">
        <v>14.1</v>
      </c>
      <c r="G42" s="34">
        <v>58.7</v>
      </c>
      <c r="H42" s="34">
        <v>8.0000000000000002E-3</v>
      </c>
      <c r="I42" s="34">
        <v>2</v>
      </c>
      <c r="J42" s="34"/>
      <c r="K42" s="34">
        <v>0.16</v>
      </c>
      <c r="L42" s="34">
        <v>7.6</v>
      </c>
      <c r="M42" s="34">
        <v>6.4</v>
      </c>
      <c r="N42" s="34">
        <v>4.8</v>
      </c>
      <c r="O42" s="34">
        <v>0.95</v>
      </c>
    </row>
    <row r="43" spans="1:15" x14ac:dyDescent="0.2">
      <c r="A43" s="32"/>
      <c r="B43" s="33" t="s">
        <v>6</v>
      </c>
      <c r="C43" s="32">
        <v>40</v>
      </c>
      <c r="D43" s="34">
        <v>3.16</v>
      </c>
      <c r="E43" s="34">
        <v>0.4</v>
      </c>
      <c r="F43" s="34">
        <v>19.32</v>
      </c>
      <c r="G43" s="34">
        <v>94</v>
      </c>
      <c r="H43" s="34">
        <v>6.4000000000000001E-2</v>
      </c>
      <c r="I43" s="34"/>
      <c r="J43" s="34"/>
      <c r="K43" s="34">
        <v>0.52</v>
      </c>
      <c r="L43" s="34">
        <v>9.1999999999999993</v>
      </c>
      <c r="M43" s="34">
        <v>34.799999999999997</v>
      </c>
      <c r="N43" s="34">
        <v>13.2</v>
      </c>
      <c r="O43" s="34">
        <v>0.8</v>
      </c>
    </row>
    <row r="44" spans="1:15" x14ac:dyDescent="0.2">
      <c r="A44" s="32">
        <v>0</v>
      </c>
      <c r="B44" s="33" t="s">
        <v>57</v>
      </c>
      <c r="C44" s="32">
        <v>50</v>
      </c>
      <c r="D44" s="34">
        <v>3.3</v>
      </c>
      <c r="E44" s="34">
        <v>0.6</v>
      </c>
      <c r="F44" s="34">
        <v>19.82</v>
      </c>
      <c r="G44" s="34">
        <v>99</v>
      </c>
      <c r="H44" s="34">
        <v>8.5000000000000006E-2</v>
      </c>
      <c r="I44" s="34"/>
      <c r="J44" s="34"/>
      <c r="K44" s="34">
        <v>0.5</v>
      </c>
      <c r="L44" s="34">
        <v>14.5</v>
      </c>
      <c r="M44" s="34">
        <v>75</v>
      </c>
      <c r="N44" s="34">
        <v>23.5</v>
      </c>
      <c r="O44" s="34">
        <v>1.95</v>
      </c>
    </row>
    <row r="45" spans="1:15" x14ac:dyDescent="0.2">
      <c r="A45" s="32" t="s">
        <v>24</v>
      </c>
      <c r="B45" s="33"/>
      <c r="C45" s="32"/>
      <c r="D45" s="34">
        <v>44.539000000000001</v>
      </c>
      <c r="E45" s="34">
        <v>21.834</v>
      </c>
      <c r="F45" s="34">
        <v>111.791</v>
      </c>
      <c r="G45" s="34">
        <v>827.87699999999995</v>
      </c>
      <c r="H45" s="34">
        <v>0.73299999999999998</v>
      </c>
      <c r="I45" s="34">
        <v>77.256</v>
      </c>
      <c r="J45" s="34">
        <v>587.47</v>
      </c>
      <c r="K45" s="34">
        <v>7.9829999999999997</v>
      </c>
      <c r="L45" s="34">
        <v>151.10300000000001</v>
      </c>
      <c r="M45" s="34">
        <v>563.65599999999995</v>
      </c>
      <c r="N45" s="34">
        <v>162.173</v>
      </c>
      <c r="O45" s="34">
        <v>10.079000000000001</v>
      </c>
    </row>
    <row r="46" spans="1:15" x14ac:dyDescent="0.2">
      <c r="A46" s="32" t="s">
        <v>9</v>
      </c>
      <c r="B46" s="33"/>
      <c r="C46" s="3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">
      <c r="A47" s="32">
        <v>0</v>
      </c>
      <c r="B47" s="33" t="s">
        <v>121</v>
      </c>
      <c r="C47" s="32">
        <v>15</v>
      </c>
      <c r="D47" s="34">
        <v>0.12</v>
      </c>
      <c r="E47" s="34">
        <v>1.4999999999999999E-2</v>
      </c>
      <c r="F47" s="34">
        <v>11.97</v>
      </c>
      <c r="G47" s="34">
        <v>48.9</v>
      </c>
      <c r="H47" s="34"/>
      <c r="I47" s="34"/>
      <c r="J47" s="34"/>
      <c r="K47" s="34"/>
      <c r="L47" s="34">
        <v>3.75</v>
      </c>
      <c r="M47" s="34">
        <v>1.8</v>
      </c>
      <c r="N47" s="34">
        <v>0.9</v>
      </c>
      <c r="O47" s="34">
        <v>0.21</v>
      </c>
    </row>
    <row r="48" spans="1:15" x14ac:dyDescent="0.2">
      <c r="A48" s="32">
        <v>386</v>
      </c>
      <c r="B48" s="33" t="s">
        <v>198</v>
      </c>
      <c r="C48" s="32">
        <v>200</v>
      </c>
      <c r="D48" s="34">
        <v>8.1999999999999993</v>
      </c>
      <c r="E48" s="34">
        <v>3</v>
      </c>
      <c r="F48" s="34">
        <v>11.8</v>
      </c>
      <c r="G48" s="34">
        <v>114</v>
      </c>
      <c r="H48" s="34"/>
      <c r="I48" s="34">
        <v>1.2</v>
      </c>
      <c r="J48" s="34">
        <v>20</v>
      </c>
      <c r="K48" s="34"/>
      <c r="L48" s="34">
        <v>248</v>
      </c>
      <c r="M48" s="34">
        <v>190</v>
      </c>
      <c r="N48" s="34">
        <v>30</v>
      </c>
      <c r="O48" s="34">
        <v>0.2</v>
      </c>
    </row>
    <row r="49" spans="1:15" ht="25.5" x14ac:dyDescent="0.2">
      <c r="A49" s="32"/>
      <c r="B49" s="33" t="s">
        <v>177</v>
      </c>
      <c r="C49" s="32">
        <v>250</v>
      </c>
      <c r="D49" s="34">
        <v>2</v>
      </c>
      <c r="E49" s="34">
        <v>0.5</v>
      </c>
      <c r="F49" s="34">
        <v>18.75</v>
      </c>
      <c r="G49" s="34">
        <v>95</v>
      </c>
      <c r="H49" s="34">
        <v>0.15</v>
      </c>
      <c r="I49" s="34">
        <v>95</v>
      </c>
      <c r="J49" s="34"/>
      <c r="K49" s="34">
        <v>0.5</v>
      </c>
      <c r="L49" s="34">
        <v>87.5</v>
      </c>
      <c r="M49" s="34">
        <v>42.5</v>
      </c>
      <c r="N49" s="34">
        <v>27.5</v>
      </c>
      <c r="O49" s="34">
        <v>0.25</v>
      </c>
    </row>
    <row r="50" spans="1:15" x14ac:dyDescent="0.2">
      <c r="A50" s="32" t="s">
        <v>23</v>
      </c>
      <c r="B50" s="33"/>
      <c r="C50" s="32"/>
      <c r="D50" s="34">
        <v>10.32</v>
      </c>
      <c r="E50" s="34">
        <v>3.5150000000000001</v>
      </c>
      <c r="F50" s="34">
        <v>42.52</v>
      </c>
      <c r="G50" s="34">
        <v>257.89999999999998</v>
      </c>
      <c r="H50" s="34">
        <v>0.15</v>
      </c>
      <c r="I50" s="34">
        <v>96.2</v>
      </c>
      <c r="J50" s="34">
        <v>20</v>
      </c>
      <c r="K50" s="34">
        <v>0.5</v>
      </c>
      <c r="L50" s="34">
        <v>339.25</v>
      </c>
      <c r="M50" s="34">
        <v>234.3</v>
      </c>
      <c r="N50" s="34">
        <v>58.4</v>
      </c>
      <c r="O50" s="34">
        <v>0.66</v>
      </c>
    </row>
    <row r="51" spans="1:15" x14ac:dyDescent="0.2">
      <c r="A51" s="32" t="s">
        <v>43</v>
      </c>
      <c r="B51" s="33"/>
      <c r="C51" s="32"/>
      <c r="D51" s="34">
        <v>84.641000000000005</v>
      </c>
      <c r="E51" s="34">
        <v>46.798999999999999</v>
      </c>
      <c r="F51" s="34">
        <v>252.989</v>
      </c>
      <c r="G51" s="34">
        <v>1794.4490000000001</v>
      </c>
      <c r="H51" s="34">
        <v>1.1180000000000001</v>
      </c>
      <c r="I51" s="34">
        <v>181.45599999999999</v>
      </c>
      <c r="J51" s="34">
        <v>633.59</v>
      </c>
      <c r="K51" s="34">
        <v>12.500999999999999</v>
      </c>
      <c r="L51" s="34">
        <v>652.66499999999996</v>
      </c>
      <c r="M51" s="34">
        <v>1225.5709999999999</v>
      </c>
      <c r="N51" s="34">
        <v>320.61200000000002</v>
      </c>
      <c r="O51" s="34">
        <v>15.754</v>
      </c>
    </row>
    <row r="52" spans="1:15" x14ac:dyDescent="0.2">
      <c r="A52" s="32" t="s">
        <v>42</v>
      </c>
      <c r="B52" s="33"/>
      <c r="C52" s="32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25.5" x14ac:dyDescent="0.2">
      <c r="A53" s="32" t="s">
        <v>48</v>
      </c>
      <c r="B53" s="33" t="s">
        <v>47</v>
      </c>
      <c r="C53" s="32" t="s">
        <v>0</v>
      </c>
      <c r="D53" s="34" t="s">
        <v>1</v>
      </c>
      <c r="E53" s="34"/>
      <c r="F53" s="34"/>
      <c r="G53" s="34" t="s">
        <v>46</v>
      </c>
      <c r="H53" s="34" t="s">
        <v>11</v>
      </c>
      <c r="I53" s="34"/>
      <c r="J53" s="34"/>
      <c r="K53" s="34"/>
      <c r="L53" s="34" t="s">
        <v>12</v>
      </c>
      <c r="M53" s="34"/>
      <c r="N53" s="34"/>
      <c r="O53" s="34"/>
    </row>
    <row r="54" spans="1:15" x14ac:dyDescent="0.2">
      <c r="A54" s="32"/>
      <c r="B54" s="33"/>
      <c r="C54" s="32"/>
      <c r="D54" s="34" t="s">
        <v>2</v>
      </c>
      <c r="E54" s="34" t="s">
        <v>3</v>
      </c>
      <c r="F54" s="34" t="s">
        <v>4</v>
      </c>
      <c r="G54" s="34"/>
      <c r="H54" s="34" t="s">
        <v>13</v>
      </c>
      <c r="I54" s="34" t="s">
        <v>14</v>
      </c>
      <c r="J54" s="34" t="s">
        <v>15</v>
      </c>
      <c r="K54" s="34" t="s">
        <v>16</v>
      </c>
      <c r="L54" s="34" t="s">
        <v>17</v>
      </c>
      <c r="M54" s="34" t="s">
        <v>18</v>
      </c>
      <c r="N54" s="34" t="s">
        <v>19</v>
      </c>
      <c r="O54" s="34" t="s">
        <v>20</v>
      </c>
    </row>
    <row r="55" spans="1:15" x14ac:dyDescent="0.2">
      <c r="A55" s="32" t="s">
        <v>26</v>
      </c>
      <c r="B55" s="33"/>
      <c r="C55" s="32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">
      <c r="A56" s="32" t="s">
        <v>123</v>
      </c>
      <c r="B56" s="33" t="s">
        <v>67</v>
      </c>
      <c r="C56" s="32">
        <v>150</v>
      </c>
      <c r="D56" s="34">
        <v>25.466000000000001</v>
      </c>
      <c r="E56" s="34">
        <v>15.285</v>
      </c>
      <c r="F56" s="34">
        <v>23.856000000000002</v>
      </c>
      <c r="G56" s="34">
        <v>340.06900000000002</v>
      </c>
      <c r="H56" s="34">
        <v>8.5999999999999993E-2</v>
      </c>
      <c r="I56" s="34">
        <v>0.64500000000000002</v>
      </c>
      <c r="J56" s="34">
        <v>99.5</v>
      </c>
      <c r="K56" s="34">
        <v>0.36799999999999999</v>
      </c>
      <c r="L56" s="34">
        <v>218.47</v>
      </c>
      <c r="M56" s="34">
        <v>310.70999999999998</v>
      </c>
      <c r="N56" s="34">
        <v>34.67</v>
      </c>
      <c r="O56" s="34">
        <v>1.0249999999999999</v>
      </c>
    </row>
    <row r="57" spans="1:15" x14ac:dyDescent="0.2">
      <c r="A57" s="32" t="s">
        <v>124</v>
      </c>
      <c r="B57" s="33" t="s">
        <v>21</v>
      </c>
      <c r="C57" s="32">
        <v>30</v>
      </c>
      <c r="D57" s="34">
        <v>1.23</v>
      </c>
      <c r="E57" s="34">
        <v>0.45</v>
      </c>
      <c r="F57" s="34">
        <v>1.77</v>
      </c>
      <c r="G57" s="34">
        <v>17.100000000000001</v>
      </c>
      <c r="H57" s="34"/>
      <c r="I57" s="34">
        <v>0.18</v>
      </c>
      <c r="J57" s="34">
        <v>3</v>
      </c>
      <c r="K57" s="34"/>
      <c r="L57" s="34">
        <v>37.200000000000003</v>
      </c>
      <c r="M57" s="34">
        <v>28.5</v>
      </c>
      <c r="N57" s="34">
        <v>4.5</v>
      </c>
      <c r="O57" s="34">
        <v>0.03</v>
      </c>
    </row>
    <row r="58" spans="1:15" ht="25.5" x14ac:dyDescent="0.2">
      <c r="A58" s="32" t="s">
        <v>125</v>
      </c>
      <c r="B58" s="33" t="s">
        <v>178</v>
      </c>
      <c r="C58" s="32">
        <v>200</v>
      </c>
      <c r="D58" s="34"/>
      <c r="E58" s="34"/>
      <c r="F58" s="34">
        <v>9.9830000000000005</v>
      </c>
      <c r="G58" s="34">
        <v>39.911999999999999</v>
      </c>
      <c r="H58" s="34">
        <v>1E-3</v>
      </c>
      <c r="I58" s="34">
        <v>0.1</v>
      </c>
      <c r="J58" s="34"/>
      <c r="K58" s="34"/>
      <c r="L58" s="34">
        <v>4.95</v>
      </c>
      <c r="M58" s="34">
        <v>8.24</v>
      </c>
      <c r="N58" s="34">
        <v>4.4000000000000004</v>
      </c>
      <c r="O58" s="34">
        <v>0.85</v>
      </c>
    </row>
    <row r="59" spans="1:15" ht="25.5" x14ac:dyDescent="0.2">
      <c r="A59" s="32">
        <v>0</v>
      </c>
      <c r="B59" s="33" t="s">
        <v>97</v>
      </c>
      <c r="C59" s="32">
        <v>150</v>
      </c>
      <c r="D59" s="34">
        <v>2.25</v>
      </c>
      <c r="E59" s="34">
        <v>0.75</v>
      </c>
      <c r="F59" s="34">
        <v>31.5</v>
      </c>
      <c r="G59" s="34">
        <v>144</v>
      </c>
      <c r="H59" s="34">
        <v>0.06</v>
      </c>
      <c r="I59" s="34">
        <v>15</v>
      </c>
      <c r="J59" s="34"/>
      <c r="K59" s="34">
        <v>0.6</v>
      </c>
      <c r="L59" s="34">
        <v>12</v>
      </c>
      <c r="M59" s="34">
        <v>42</v>
      </c>
      <c r="N59" s="34">
        <v>63</v>
      </c>
      <c r="O59" s="34">
        <v>0.9</v>
      </c>
    </row>
    <row r="60" spans="1:15" ht="25.5" x14ac:dyDescent="0.2">
      <c r="A60" s="32"/>
      <c r="B60" s="33" t="s">
        <v>102</v>
      </c>
      <c r="C60" s="32">
        <v>60</v>
      </c>
      <c r="D60" s="34">
        <v>4.5</v>
      </c>
      <c r="E60" s="34">
        <v>1.74</v>
      </c>
      <c r="F60" s="34">
        <v>30.84</v>
      </c>
      <c r="G60" s="34">
        <v>157.02000000000001</v>
      </c>
      <c r="H60" s="34">
        <v>6.6000000000000003E-2</v>
      </c>
      <c r="I60" s="34"/>
      <c r="J60" s="34"/>
      <c r="K60" s="34">
        <v>1.02</v>
      </c>
      <c r="L60" s="34">
        <v>11.4</v>
      </c>
      <c r="M60" s="34">
        <v>39</v>
      </c>
      <c r="N60" s="34">
        <v>7.8</v>
      </c>
      <c r="O60" s="34">
        <v>0.72</v>
      </c>
    </row>
    <row r="61" spans="1:15" x14ac:dyDescent="0.2">
      <c r="A61" s="32" t="s">
        <v>25</v>
      </c>
      <c r="B61" s="33"/>
      <c r="C61" s="32"/>
      <c r="D61" s="34">
        <v>33.445999999999998</v>
      </c>
      <c r="E61" s="34">
        <v>18.225000000000001</v>
      </c>
      <c r="F61" s="34">
        <v>97.948999999999998</v>
      </c>
      <c r="G61" s="34">
        <v>698.101</v>
      </c>
      <c r="H61" s="34">
        <v>0.21199999999999999</v>
      </c>
      <c r="I61" s="34">
        <v>15.925000000000001</v>
      </c>
      <c r="J61" s="34">
        <v>102.5</v>
      </c>
      <c r="K61" s="34">
        <v>1.988</v>
      </c>
      <c r="L61" s="34">
        <v>284.02</v>
      </c>
      <c r="M61" s="34">
        <v>428.45</v>
      </c>
      <c r="N61" s="34">
        <v>114.37</v>
      </c>
      <c r="O61" s="34">
        <v>3.5249999999999999</v>
      </c>
    </row>
    <row r="62" spans="1:15" x14ac:dyDescent="0.2">
      <c r="A62" s="32" t="s">
        <v>8</v>
      </c>
      <c r="B62" s="33"/>
      <c r="C62" s="32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">
      <c r="A63" s="32" t="s">
        <v>126</v>
      </c>
      <c r="B63" s="33" t="s">
        <v>179</v>
      </c>
      <c r="C63" s="32">
        <v>100</v>
      </c>
      <c r="D63" s="34">
        <v>2.87</v>
      </c>
      <c r="E63" s="34">
        <v>6.375</v>
      </c>
      <c r="F63" s="34">
        <v>10.125</v>
      </c>
      <c r="G63" s="34">
        <v>109.80500000000001</v>
      </c>
      <c r="H63" s="34">
        <v>0.09</v>
      </c>
      <c r="I63" s="34">
        <v>11.5</v>
      </c>
      <c r="J63" s="34">
        <v>630</v>
      </c>
      <c r="K63" s="34">
        <v>2.4449999999999998</v>
      </c>
      <c r="L63" s="34">
        <v>21.204000000000001</v>
      </c>
      <c r="M63" s="34">
        <v>68.325000000000003</v>
      </c>
      <c r="N63" s="34">
        <v>25.116</v>
      </c>
      <c r="O63" s="34">
        <v>0.94399999999999995</v>
      </c>
    </row>
    <row r="64" spans="1:15" ht="51" x14ac:dyDescent="0.2">
      <c r="A64" s="32" t="s">
        <v>127</v>
      </c>
      <c r="B64" s="33" t="s">
        <v>180</v>
      </c>
      <c r="C64" s="32">
        <v>230</v>
      </c>
      <c r="D64" s="34">
        <v>2.7919999999999998</v>
      </c>
      <c r="E64" s="34">
        <v>5.0339999999999998</v>
      </c>
      <c r="F64" s="34">
        <v>10.72</v>
      </c>
      <c r="G64" s="34">
        <v>101.791</v>
      </c>
      <c r="H64" s="34">
        <v>5.6000000000000001E-2</v>
      </c>
      <c r="I64" s="34">
        <v>18.850999999999999</v>
      </c>
      <c r="J64" s="34">
        <v>218.16</v>
      </c>
      <c r="K64" s="34">
        <v>1.6339999999999999</v>
      </c>
      <c r="L64" s="34">
        <v>43.822000000000003</v>
      </c>
      <c r="M64" s="34">
        <v>53.198999999999998</v>
      </c>
      <c r="N64" s="34">
        <v>23.94</v>
      </c>
      <c r="O64" s="34">
        <v>1.101</v>
      </c>
    </row>
    <row r="65" spans="1:15" ht="25.5" x14ac:dyDescent="0.2">
      <c r="A65" s="32">
        <v>23</v>
      </c>
      <c r="B65" s="33" t="s">
        <v>69</v>
      </c>
      <c r="C65" s="32">
        <v>90</v>
      </c>
      <c r="D65" s="34">
        <v>17.408999999999999</v>
      </c>
      <c r="E65" s="34">
        <v>13.378</v>
      </c>
      <c r="F65" s="34">
        <v>15.949</v>
      </c>
      <c r="G65" s="34">
        <v>254.53299999999999</v>
      </c>
      <c r="H65" s="34">
        <v>0.18</v>
      </c>
      <c r="I65" s="34">
        <v>12.15</v>
      </c>
      <c r="J65" s="34">
        <v>2894</v>
      </c>
      <c r="K65" s="34">
        <v>2.2469999999999999</v>
      </c>
      <c r="L65" s="34">
        <v>16.850000000000001</v>
      </c>
      <c r="M65" s="34">
        <v>222.32</v>
      </c>
      <c r="N65" s="34">
        <v>26.06</v>
      </c>
      <c r="O65" s="34">
        <v>4.2229999999999999</v>
      </c>
    </row>
    <row r="66" spans="1:15" ht="25.5" x14ac:dyDescent="0.2">
      <c r="A66" s="32" t="s">
        <v>128</v>
      </c>
      <c r="B66" s="33" t="s">
        <v>70</v>
      </c>
      <c r="C66" s="32">
        <v>30</v>
      </c>
      <c r="D66" s="34">
        <v>0.55500000000000005</v>
      </c>
      <c r="E66" s="34">
        <v>1.151</v>
      </c>
      <c r="F66" s="34">
        <v>2.238</v>
      </c>
      <c r="G66" s="34">
        <v>21.89</v>
      </c>
      <c r="H66" s="34">
        <v>2.3E-2</v>
      </c>
      <c r="I66" s="34">
        <v>1.38</v>
      </c>
      <c r="J66" s="34">
        <v>7.5</v>
      </c>
      <c r="K66" s="34">
        <v>8.3000000000000004E-2</v>
      </c>
      <c r="L66" s="34">
        <v>7.56</v>
      </c>
      <c r="M66" s="34">
        <v>8.3350000000000009</v>
      </c>
      <c r="N66" s="34">
        <v>2.4950000000000001</v>
      </c>
      <c r="O66" s="34">
        <v>0.108</v>
      </c>
    </row>
    <row r="67" spans="1:15" x14ac:dyDescent="0.2">
      <c r="A67" s="32" t="s">
        <v>129</v>
      </c>
      <c r="B67" s="33" t="s">
        <v>71</v>
      </c>
      <c r="C67" s="32">
        <v>180</v>
      </c>
      <c r="D67" s="34">
        <v>2.8780000000000001</v>
      </c>
      <c r="E67" s="34">
        <v>9.423</v>
      </c>
      <c r="F67" s="34">
        <v>21.960999999999999</v>
      </c>
      <c r="G67" s="34">
        <v>185.249</v>
      </c>
      <c r="H67" s="34">
        <v>0.153</v>
      </c>
      <c r="I67" s="34">
        <v>21.95</v>
      </c>
      <c r="J67" s="34">
        <v>820</v>
      </c>
      <c r="K67" s="34">
        <v>4.3140000000000001</v>
      </c>
      <c r="L67" s="34">
        <v>29.100999999999999</v>
      </c>
      <c r="M67" s="34">
        <v>85.873999999999995</v>
      </c>
      <c r="N67" s="34">
        <v>39.433</v>
      </c>
      <c r="O67" s="34">
        <v>1.3080000000000001</v>
      </c>
    </row>
    <row r="68" spans="1:15" ht="25.5" x14ac:dyDescent="0.2">
      <c r="A68" s="32" t="s">
        <v>130</v>
      </c>
      <c r="B68" s="33" t="s">
        <v>72</v>
      </c>
      <c r="C68" s="32">
        <v>200</v>
      </c>
      <c r="D68" s="34">
        <v>0.2</v>
      </c>
      <c r="E68" s="34">
        <v>0.04</v>
      </c>
      <c r="F68" s="34">
        <v>12.28</v>
      </c>
      <c r="G68" s="34">
        <v>47.5</v>
      </c>
      <c r="H68" s="34">
        <v>6.0000000000000001E-3</v>
      </c>
      <c r="I68" s="34">
        <v>40</v>
      </c>
      <c r="J68" s="34"/>
      <c r="K68" s="34">
        <v>0.14399999999999999</v>
      </c>
      <c r="L68" s="34">
        <v>7.2</v>
      </c>
      <c r="M68" s="34">
        <v>6.6</v>
      </c>
      <c r="N68" s="34">
        <v>6.2</v>
      </c>
      <c r="O68" s="34">
        <v>0.28999999999999998</v>
      </c>
    </row>
    <row r="69" spans="1:15" x14ac:dyDescent="0.2">
      <c r="A69" s="32"/>
      <c r="B69" s="33" t="s">
        <v>6</v>
      </c>
      <c r="C69" s="32">
        <v>40</v>
      </c>
      <c r="D69" s="34">
        <v>3.16</v>
      </c>
      <c r="E69" s="34">
        <v>0.4</v>
      </c>
      <c r="F69" s="34">
        <v>19.32</v>
      </c>
      <c r="G69" s="34">
        <v>94</v>
      </c>
      <c r="H69" s="34">
        <v>6.4000000000000001E-2</v>
      </c>
      <c r="I69" s="34"/>
      <c r="J69" s="34"/>
      <c r="K69" s="34">
        <v>0.52</v>
      </c>
      <c r="L69" s="34">
        <v>9.1999999999999993</v>
      </c>
      <c r="M69" s="34">
        <v>34.799999999999997</v>
      </c>
      <c r="N69" s="34">
        <v>13.2</v>
      </c>
      <c r="O69" s="34">
        <v>0.8</v>
      </c>
    </row>
    <row r="70" spans="1:15" x14ac:dyDescent="0.2">
      <c r="A70" s="32">
        <v>0</v>
      </c>
      <c r="B70" s="33" t="s">
        <v>57</v>
      </c>
      <c r="C70" s="32">
        <v>50</v>
      </c>
      <c r="D70" s="34">
        <v>3.3</v>
      </c>
      <c r="E70" s="34">
        <v>0.6</v>
      </c>
      <c r="F70" s="34">
        <v>19.82</v>
      </c>
      <c r="G70" s="34">
        <v>99</v>
      </c>
      <c r="H70" s="34">
        <v>8.5000000000000006E-2</v>
      </c>
      <c r="I70" s="34"/>
      <c r="J70" s="34"/>
      <c r="K70" s="34">
        <v>0.5</v>
      </c>
      <c r="L70" s="34">
        <v>14.5</v>
      </c>
      <c r="M70" s="34">
        <v>75</v>
      </c>
      <c r="N70" s="34">
        <v>23.5</v>
      </c>
      <c r="O70" s="34">
        <v>1.95</v>
      </c>
    </row>
    <row r="71" spans="1:15" x14ac:dyDescent="0.2">
      <c r="A71" s="32" t="s">
        <v>24</v>
      </c>
      <c r="B71" s="33"/>
      <c r="C71" s="32"/>
      <c r="D71" s="34">
        <v>33.164000000000001</v>
      </c>
      <c r="E71" s="34">
        <v>36.401000000000003</v>
      </c>
      <c r="F71" s="34">
        <v>112.413</v>
      </c>
      <c r="G71" s="34">
        <v>913.76800000000003</v>
      </c>
      <c r="H71" s="34">
        <v>0.65600000000000003</v>
      </c>
      <c r="I71" s="34">
        <v>105.831</v>
      </c>
      <c r="J71" s="34">
        <v>4569.66</v>
      </c>
      <c r="K71" s="34">
        <v>11.885999999999999</v>
      </c>
      <c r="L71" s="34">
        <v>149.43700000000001</v>
      </c>
      <c r="M71" s="34">
        <v>554.45299999999997</v>
      </c>
      <c r="N71" s="34">
        <v>159.94399999999999</v>
      </c>
      <c r="O71" s="34">
        <v>10.724</v>
      </c>
    </row>
    <row r="72" spans="1:15" x14ac:dyDescent="0.2">
      <c r="A72" s="32" t="s">
        <v>9</v>
      </c>
      <c r="B72" s="33"/>
      <c r="C72" s="32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">
      <c r="A73" s="32"/>
      <c r="B73" s="33" t="s">
        <v>110</v>
      </c>
      <c r="C73" s="32">
        <v>15</v>
      </c>
      <c r="D73" s="34">
        <v>1.125</v>
      </c>
      <c r="E73" s="34">
        <v>1.47</v>
      </c>
      <c r="F73" s="34">
        <v>11.16</v>
      </c>
      <c r="G73" s="34">
        <v>62.55</v>
      </c>
      <c r="H73" s="34">
        <v>1.2E-2</v>
      </c>
      <c r="I73" s="34"/>
      <c r="J73" s="34">
        <v>1.5</v>
      </c>
      <c r="K73" s="34"/>
      <c r="L73" s="34">
        <v>4.3499999999999996</v>
      </c>
      <c r="M73" s="34">
        <v>13.5</v>
      </c>
      <c r="N73" s="34">
        <v>3</v>
      </c>
      <c r="O73" s="34">
        <v>0.315</v>
      </c>
    </row>
    <row r="74" spans="1:15" x14ac:dyDescent="0.2">
      <c r="A74" s="32">
        <v>386</v>
      </c>
      <c r="B74" s="33" t="s">
        <v>198</v>
      </c>
      <c r="C74" s="32">
        <v>200</v>
      </c>
      <c r="D74" s="34">
        <v>8.1999999999999993</v>
      </c>
      <c r="E74" s="34">
        <v>3</v>
      </c>
      <c r="F74" s="34">
        <v>11.8</v>
      </c>
      <c r="G74" s="34">
        <v>114</v>
      </c>
      <c r="H74" s="34"/>
      <c r="I74" s="34">
        <v>1.2</v>
      </c>
      <c r="J74" s="34">
        <v>20</v>
      </c>
      <c r="K74" s="34"/>
      <c r="L74" s="34">
        <v>248</v>
      </c>
      <c r="M74" s="34">
        <v>190</v>
      </c>
      <c r="N74" s="34">
        <v>30</v>
      </c>
      <c r="O74" s="34">
        <v>0.2</v>
      </c>
    </row>
    <row r="75" spans="1:15" ht="25.5" x14ac:dyDescent="0.2">
      <c r="A75" s="32"/>
      <c r="B75" s="33" t="s">
        <v>111</v>
      </c>
      <c r="C75" s="32">
        <v>250</v>
      </c>
      <c r="D75" s="34">
        <v>1</v>
      </c>
      <c r="E75" s="34">
        <v>1</v>
      </c>
      <c r="F75" s="34">
        <v>24.5</v>
      </c>
      <c r="G75" s="34">
        <v>117.5</v>
      </c>
      <c r="H75" s="34">
        <v>7.4999999999999997E-2</v>
      </c>
      <c r="I75" s="34">
        <v>25</v>
      </c>
      <c r="J75" s="34">
        <v>12.5</v>
      </c>
      <c r="K75" s="34">
        <v>0.5</v>
      </c>
      <c r="L75" s="34">
        <v>40</v>
      </c>
      <c r="M75" s="34">
        <v>27.5</v>
      </c>
      <c r="N75" s="34">
        <v>22.5</v>
      </c>
      <c r="O75" s="34">
        <v>5.5</v>
      </c>
    </row>
    <row r="76" spans="1:15" x14ac:dyDescent="0.2">
      <c r="A76" s="32" t="s">
        <v>23</v>
      </c>
      <c r="B76" s="33"/>
      <c r="C76" s="32"/>
      <c r="D76" s="34">
        <v>10.324999999999999</v>
      </c>
      <c r="E76" s="34">
        <v>5.47</v>
      </c>
      <c r="F76" s="34">
        <v>47.46</v>
      </c>
      <c r="G76" s="34">
        <v>294.05</v>
      </c>
      <c r="H76" s="34">
        <v>8.6999999999999994E-2</v>
      </c>
      <c r="I76" s="34">
        <v>26.2</v>
      </c>
      <c r="J76" s="34">
        <v>34</v>
      </c>
      <c r="K76" s="34">
        <v>0.5</v>
      </c>
      <c r="L76" s="34">
        <v>292.35000000000002</v>
      </c>
      <c r="M76" s="34">
        <v>231</v>
      </c>
      <c r="N76" s="34">
        <v>55.5</v>
      </c>
      <c r="O76" s="34">
        <v>6.0149999999999997</v>
      </c>
    </row>
    <row r="77" spans="1:15" x14ac:dyDescent="0.2">
      <c r="A77" s="32" t="s">
        <v>41</v>
      </c>
      <c r="B77" s="33"/>
      <c r="C77" s="32"/>
      <c r="D77" s="34">
        <v>76.935000000000002</v>
      </c>
      <c r="E77" s="34">
        <v>60.095999999999997</v>
      </c>
      <c r="F77" s="34">
        <v>257.822</v>
      </c>
      <c r="G77" s="34">
        <v>1905.9190000000001</v>
      </c>
      <c r="H77" s="34">
        <v>0.95599999999999996</v>
      </c>
      <c r="I77" s="34">
        <v>147.95599999999999</v>
      </c>
      <c r="J77" s="34">
        <v>4706.16</v>
      </c>
      <c r="K77" s="34">
        <v>14.374000000000001</v>
      </c>
      <c r="L77" s="34">
        <v>725.80700000000002</v>
      </c>
      <c r="M77" s="34">
        <v>1213.903</v>
      </c>
      <c r="N77" s="34">
        <v>329.81400000000002</v>
      </c>
      <c r="O77" s="34">
        <v>20.263999999999999</v>
      </c>
    </row>
    <row r="78" spans="1:15" x14ac:dyDescent="0.2">
      <c r="A78" s="32" t="s">
        <v>40</v>
      </c>
      <c r="B78" s="33"/>
      <c r="C78" s="3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5.5" x14ac:dyDescent="0.2">
      <c r="A79" s="32" t="s">
        <v>48</v>
      </c>
      <c r="B79" s="33" t="s">
        <v>47</v>
      </c>
      <c r="C79" s="32" t="s">
        <v>0</v>
      </c>
      <c r="D79" s="34" t="s">
        <v>1</v>
      </c>
      <c r="E79" s="34"/>
      <c r="F79" s="34"/>
      <c r="G79" s="34" t="s">
        <v>46</v>
      </c>
      <c r="H79" s="34" t="s">
        <v>11</v>
      </c>
      <c r="I79" s="34"/>
      <c r="J79" s="34"/>
      <c r="K79" s="34"/>
      <c r="L79" s="34" t="s">
        <v>12</v>
      </c>
      <c r="M79" s="34"/>
      <c r="N79" s="34"/>
      <c r="O79" s="34"/>
    </row>
    <row r="80" spans="1:15" x14ac:dyDescent="0.2">
      <c r="A80" s="32"/>
      <c r="B80" s="33"/>
      <c r="C80" s="32"/>
      <c r="D80" s="34" t="s">
        <v>2</v>
      </c>
      <c r="E80" s="34" t="s">
        <v>3</v>
      </c>
      <c r="F80" s="34" t="s">
        <v>4</v>
      </c>
      <c r="G80" s="34"/>
      <c r="H80" s="34" t="s">
        <v>13</v>
      </c>
      <c r="I80" s="34" t="s">
        <v>14</v>
      </c>
      <c r="J80" s="34" t="s">
        <v>15</v>
      </c>
      <c r="K80" s="34" t="s">
        <v>16</v>
      </c>
      <c r="L80" s="34" t="s">
        <v>17</v>
      </c>
      <c r="M80" s="34" t="s">
        <v>18</v>
      </c>
      <c r="N80" s="34" t="s">
        <v>19</v>
      </c>
      <c r="O80" s="34" t="s">
        <v>20</v>
      </c>
    </row>
    <row r="81" spans="1:15" x14ac:dyDescent="0.2">
      <c r="A81" s="32" t="s">
        <v>26</v>
      </c>
      <c r="B81" s="33"/>
      <c r="C81" s="3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5.5" x14ac:dyDescent="0.2">
      <c r="A82" s="32" t="s">
        <v>112</v>
      </c>
      <c r="B82" s="33" t="s">
        <v>73</v>
      </c>
      <c r="C82" s="32">
        <v>40</v>
      </c>
      <c r="D82" s="34">
        <v>0.44</v>
      </c>
      <c r="E82" s="34">
        <v>0.08</v>
      </c>
      <c r="F82" s="34">
        <v>1.52</v>
      </c>
      <c r="G82" s="34">
        <v>9.6</v>
      </c>
      <c r="H82" s="34">
        <v>2.4E-2</v>
      </c>
      <c r="I82" s="34">
        <v>10</v>
      </c>
      <c r="J82" s="34"/>
      <c r="K82" s="34">
        <v>0.28000000000000003</v>
      </c>
      <c r="L82" s="34">
        <v>5.6</v>
      </c>
      <c r="M82" s="34">
        <v>10.4</v>
      </c>
      <c r="N82" s="34">
        <v>8</v>
      </c>
      <c r="O82" s="34">
        <v>0.36</v>
      </c>
    </row>
    <row r="83" spans="1:15" ht="25.5" x14ac:dyDescent="0.2">
      <c r="A83" s="32" t="s">
        <v>132</v>
      </c>
      <c r="B83" s="33" t="s">
        <v>133</v>
      </c>
      <c r="C83" s="32">
        <v>90</v>
      </c>
      <c r="D83" s="34">
        <v>24.78</v>
      </c>
      <c r="E83" s="34">
        <v>6.899</v>
      </c>
      <c r="F83" s="34"/>
      <c r="G83" s="34">
        <v>162.39099999999999</v>
      </c>
      <c r="H83" s="34">
        <v>0.106</v>
      </c>
      <c r="I83" s="34">
        <v>2.36</v>
      </c>
      <c r="J83" s="34">
        <v>47.2</v>
      </c>
      <c r="K83" s="34">
        <v>0.79400000000000004</v>
      </c>
      <c r="L83" s="34">
        <v>20.2</v>
      </c>
      <c r="M83" s="34">
        <v>189.57</v>
      </c>
      <c r="N83" s="34">
        <v>22.64</v>
      </c>
      <c r="O83" s="34">
        <v>1.5629999999999999</v>
      </c>
    </row>
    <row r="84" spans="1:15" x14ac:dyDescent="0.2">
      <c r="A84" s="32" t="s">
        <v>106</v>
      </c>
      <c r="B84" s="33" t="s">
        <v>64</v>
      </c>
      <c r="C84" s="32">
        <v>30</v>
      </c>
      <c r="D84" s="34">
        <v>0.42399999999999999</v>
      </c>
      <c r="E84" s="34">
        <v>1.226</v>
      </c>
      <c r="F84" s="34">
        <v>1.6859999999999999</v>
      </c>
      <c r="G84" s="34">
        <v>19.64</v>
      </c>
      <c r="H84" s="34">
        <v>1.7999999999999999E-2</v>
      </c>
      <c r="I84" s="34">
        <v>3.2000000000000001E-2</v>
      </c>
      <c r="J84" s="34">
        <v>8</v>
      </c>
      <c r="K84" s="34">
        <v>5.3999999999999999E-2</v>
      </c>
      <c r="L84" s="34">
        <v>7.4</v>
      </c>
      <c r="M84" s="34">
        <v>6.6</v>
      </c>
      <c r="N84" s="34">
        <v>1.04</v>
      </c>
      <c r="O84" s="34">
        <v>0.04</v>
      </c>
    </row>
    <row r="85" spans="1:15" x14ac:dyDescent="0.2">
      <c r="A85" s="32" t="s">
        <v>134</v>
      </c>
      <c r="B85" s="33" t="s">
        <v>74</v>
      </c>
      <c r="C85" s="32">
        <v>180</v>
      </c>
      <c r="D85" s="34">
        <v>4.6529999999999996</v>
      </c>
      <c r="E85" s="34">
        <v>3.1509999999999998</v>
      </c>
      <c r="F85" s="34">
        <v>18.117000000000001</v>
      </c>
      <c r="G85" s="34">
        <v>122.55500000000001</v>
      </c>
      <c r="H85" s="34">
        <v>0.10100000000000001</v>
      </c>
      <c r="I85" s="34">
        <v>99.015000000000001</v>
      </c>
      <c r="J85" s="34">
        <v>91.6</v>
      </c>
      <c r="K85" s="34">
        <v>0.41699999999999998</v>
      </c>
      <c r="L85" s="34">
        <v>108.13800000000001</v>
      </c>
      <c r="M85" s="34">
        <v>81.263999999999996</v>
      </c>
      <c r="N85" s="34">
        <v>41.511000000000003</v>
      </c>
      <c r="O85" s="34">
        <v>1.639</v>
      </c>
    </row>
    <row r="86" spans="1:15" ht="25.5" x14ac:dyDescent="0.2">
      <c r="A86" s="32" t="s">
        <v>101</v>
      </c>
      <c r="B86" s="33" t="s">
        <v>29</v>
      </c>
      <c r="C86" s="32">
        <v>200</v>
      </c>
      <c r="D86" s="34">
        <v>3.9</v>
      </c>
      <c r="E86" s="34">
        <v>3</v>
      </c>
      <c r="F86" s="34">
        <v>15.28</v>
      </c>
      <c r="G86" s="34">
        <v>99.9</v>
      </c>
      <c r="H86" s="34">
        <v>2.3E-2</v>
      </c>
      <c r="I86" s="34">
        <v>0.78400000000000003</v>
      </c>
      <c r="J86" s="34">
        <v>10</v>
      </c>
      <c r="K86" s="34"/>
      <c r="L86" s="34">
        <v>124.76600000000001</v>
      </c>
      <c r="M86" s="34">
        <v>90</v>
      </c>
      <c r="N86" s="34">
        <v>14</v>
      </c>
      <c r="O86" s="34">
        <v>0.13400000000000001</v>
      </c>
    </row>
    <row r="87" spans="1:15" x14ac:dyDescent="0.2">
      <c r="A87" s="32" t="s">
        <v>100</v>
      </c>
      <c r="B87" s="33" t="s">
        <v>62</v>
      </c>
      <c r="C87" s="32">
        <v>15</v>
      </c>
      <c r="D87" s="34">
        <v>3.9</v>
      </c>
      <c r="E87" s="34">
        <v>3.915</v>
      </c>
      <c r="F87" s="34"/>
      <c r="G87" s="34">
        <v>51.6</v>
      </c>
      <c r="H87" s="34">
        <v>5.0000000000000001E-3</v>
      </c>
      <c r="I87" s="34">
        <v>0.12</v>
      </c>
      <c r="J87" s="34">
        <v>34.5</v>
      </c>
      <c r="K87" s="34">
        <v>7.4999999999999997E-2</v>
      </c>
      <c r="L87" s="34">
        <v>150</v>
      </c>
      <c r="M87" s="34">
        <v>96</v>
      </c>
      <c r="N87" s="34">
        <v>6.75</v>
      </c>
      <c r="O87" s="34">
        <v>0.15</v>
      </c>
    </row>
    <row r="88" spans="1:15" ht="25.5" x14ac:dyDescent="0.2">
      <c r="A88" s="32"/>
      <c r="B88" s="33" t="s">
        <v>102</v>
      </c>
      <c r="C88" s="32">
        <v>60</v>
      </c>
      <c r="D88" s="34">
        <v>4.5</v>
      </c>
      <c r="E88" s="34">
        <v>1.74</v>
      </c>
      <c r="F88" s="34">
        <v>30.84</v>
      </c>
      <c r="G88" s="34">
        <v>157.02000000000001</v>
      </c>
      <c r="H88" s="34">
        <v>6.6000000000000003E-2</v>
      </c>
      <c r="I88" s="34"/>
      <c r="J88" s="34"/>
      <c r="K88" s="34">
        <v>1.02</v>
      </c>
      <c r="L88" s="34">
        <v>11.4</v>
      </c>
      <c r="M88" s="34">
        <v>39</v>
      </c>
      <c r="N88" s="34">
        <v>7.8</v>
      </c>
      <c r="O88" s="34">
        <v>0.72</v>
      </c>
    </row>
    <row r="89" spans="1:15" x14ac:dyDescent="0.2">
      <c r="A89" s="32" t="s">
        <v>25</v>
      </c>
      <c r="B89" s="33"/>
      <c r="C89" s="32"/>
      <c r="D89" s="34">
        <v>42.597000000000001</v>
      </c>
      <c r="E89" s="34">
        <v>20.010999999999999</v>
      </c>
      <c r="F89" s="34">
        <v>67.442999999999998</v>
      </c>
      <c r="G89" s="34">
        <v>622.70600000000002</v>
      </c>
      <c r="H89" s="34">
        <v>0.34300000000000003</v>
      </c>
      <c r="I89" s="34">
        <v>112.31100000000001</v>
      </c>
      <c r="J89" s="34">
        <v>191.3</v>
      </c>
      <c r="K89" s="34">
        <v>2.64</v>
      </c>
      <c r="L89" s="34">
        <v>427.50299999999999</v>
      </c>
      <c r="M89" s="34">
        <v>512.83399999999995</v>
      </c>
      <c r="N89" s="34">
        <v>101.741</v>
      </c>
      <c r="O89" s="34">
        <v>4.6059999999999999</v>
      </c>
    </row>
    <row r="90" spans="1:15" x14ac:dyDescent="0.2">
      <c r="A90" s="32" t="s">
        <v>8</v>
      </c>
      <c r="B90" s="33"/>
      <c r="C90" s="32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25.5" x14ac:dyDescent="0.2">
      <c r="A91" s="32" t="s">
        <v>135</v>
      </c>
      <c r="B91" s="33" t="s">
        <v>75</v>
      </c>
      <c r="C91" s="32">
        <v>100</v>
      </c>
      <c r="D91" s="34">
        <v>0.96899999999999997</v>
      </c>
      <c r="E91" s="34">
        <v>6.157</v>
      </c>
      <c r="F91" s="34">
        <v>10.170999999999999</v>
      </c>
      <c r="G91" s="34">
        <v>102.316</v>
      </c>
      <c r="H91" s="34">
        <v>4.7E-2</v>
      </c>
      <c r="I91" s="34">
        <v>7.15</v>
      </c>
      <c r="J91" s="34">
        <v>1261.25</v>
      </c>
      <c r="K91" s="34">
        <v>2.9420000000000002</v>
      </c>
      <c r="L91" s="34">
        <v>22.41</v>
      </c>
      <c r="M91" s="34">
        <v>38.619999999999997</v>
      </c>
      <c r="N91" s="34">
        <v>26.99</v>
      </c>
      <c r="O91" s="34">
        <v>1.06</v>
      </c>
    </row>
    <row r="92" spans="1:15" ht="51" x14ac:dyDescent="0.2">
      <c r="A92" s="32" t="s">
        <v>136</v>
      </c>
      <c r="B92" s="33" t="s">
        <v>137</v>
      </c>
      <c r="C92" s="32">
        <v>230</v>
      </c>
      <c r="D92" s="34">
        <v>3.68</v>
      </c>
      <c r="E92" s="34">
        <v>6.7990000000000004</v>
      </c>
      <c r="F92" s="34">
        <v>16.148</v>
      </c>
      <c r="G92" s="34">
        <v>141.035</v>
      </c>
      <c r="H92" s="34">
        <v>0.105</v>
      </c>
      <c r="I92" s="34">
        <v>15.43</v>
      </c>
      <c r="J92" s="34">
        <v>186.8</v>
      </c>
      <c r="K92" s="34">
        <v>2.3719999999999999</v>
      </c>
      <c r="L92" s="34">
        <v>18.52</v>
      </c>
      <c r="M92" s="34">
        <v>73.02</v>
      </c>
      <c r="N92" s="34">
        <v>25.82</v>
      </c>
      <c r="O92" s="34">
        <v>1.0069999999999999</v>
      </c>
    </row>
    <row r="93" spans="1:15" ht="25.5" x14ac:dyDescent="0.2">
      <c r="A93" s="32" t="s">
        <v>138</v>
      </c>
      <c r="B93" s="33" t="s">
        <v>139</v>
      </c>
      <c r="C93" s="32">
        <v>90</v>
      </c>
      <c r="D93" s="34">
        <v>12.507999999999999</v>
      </c>
      <c r="E93" s="34">
        <v>6.4210000000000003</v>
      </c>
      <c r="F93" s="34">
        <v>14.955</v>
      </c>
      <c r="G93" s="34">
        <v>168.41499999999999</v>
      </c>
      <c r="H93" s="34">
        <v>0.11700000000000001</v>
      </c>
      <c r="I93" s="34">
        <v>0.44400000000000001</v>
      </c>
      <c r="J93" s="34">
        <v>8.4</v>
      </c>
      <c r="K93" s="34">
        <v>2.5790000000000002</v>
      </c>
      <c r="L93" s="34">
        <v>60.926000000000002</v>
      </c>
      <c r="M93" s="34">
        <v>191.11799999999999</v>
      </c>
      <c r="N93" s="34">
        <v>45.969000000000001</v>
      </c>
      <c r="O93" s="34">
        <v>1.1339999999999999</v>
      </c>
    </row>
    <row r="94" spans="1:15" x14ac:dyDescent="0.2">
      <c r="A94" s="32" t="s">
        <v>106</v>
      </c>
      <c r="B94" s="33" t="s">
        <v>64</v>
      </c>
      <c r="C94" s="32">
        <v>30</v>
      </c>
      <c r="D94" s="34">
        <v>0.42399999999999999</v>
      </c>
      <c r="E94" s="34">
        <v>1.226</v>
      </c>
      <c r="F94" s="34">
        <v>1.6859999999999999</v>
      </c>
      <c r="G94" s="34">
        <v>19.64</v>
      </c>
      <c r="H94" s="34">
        <v>1.7999999999999999E-2</v>
      </c>
      <c r="I94" s="34">
        <v>3.2000000000000001E-2</v>
      </c>
      <c r="J94" s="34">
        <v>8</v>
      </c>
      <c r="K94" s="34">
        <v>5.3999999999999999E-2</v>
      </c>
      <c r="L94" s="34">
        <v>7.4</v>
      </c>
      <c r="M94" s="34">
        <v>6.6</v>
      </c>
      <c r="N94" s="34">
        <v>1.04</v>
      </c>
      <c r="O94" s="34">
        <v>0.04</v>
      </c>
    </row>
    <row r="95" spans="1:15" x14ac:dyDescent="0.2">
      <c r="A95" s="32" t="s">
        <v>140</v>
      </c>
      <c r="B95" s="33" t="s">
        <v>53</v>
      </c>
      <c r="C95" s="32">
        <v>180</v>
      </c>
      <c r="D95" s="34">
        <v>3.952</v>
      </c>
      <c r="E95" s="34">
        <v>4.9450000000000003</v>
      </c>
      <c r="F95" s="34">
        <v>26.673999999999999</v>
      </c>
      <c r="G95" s="34">
        <v>167.51499999999999</v>
      </c>
      <c r="H95" s="34">
        <v>0.192</v>
      </c>
      <c r="I95" s="34">
        <v>31.167999999999999</v>
      </c>
      <c r="J95" s="34">
        <v>22.8</v>
      </c>
      <c r="K95" s="34">
        <v>0.20499999999999999</v>
      </c>
      <c r="L95" s="34">
        <v>53.98</v>
      </c>
      <c r="M95" s="34">
        <v>117.35</v>
      </c>
      <c r="N95" s="34">
        <v>39.79</v>
      </c>
      <c r="O95" s="34">
        <v>1.462</v>
      </c>
    </row>
    <row r="96" spans="1:15" x14ac:dyDescent="0.2">
      <c r="A96" s="32" t="s">
        <v>120</v>
      </c>
      <c r="B96" s="33" t="s">
        <v>59</v>
      </c>
      <c r="C96" s="32">
        <v>200</v>
      </c>
      <c r="D96" s="34">
        <v>0.16</v>
      </c>
      <c r="E96" s="34">
        <v>0.16</v>
      </c>
      <c r="F96" s="34">
        <v>13.9</v>
      </c>
      <c r="G96" s="34">
        <v>58.7</v>
      </c>
      <c r="H96" s="34">
        <v>1.2E-2</v>
      </c>
      <c r="I96" s="34">
        <v>4</v>
      </c>
      <c r="J96" s="34">
        <v>2</v>
      </c>
      <c r="K96" s="34">
        <v>0.08</v>
      </c>
      <c r="L96" s="34">
        <v>6.4</v>
      </c>
      <c r="M96" s="34">
        <v>4.4000000000000004</v>
      </c>
      <c r="N96" s="34">
        <v>3.6</v>
      </c>
      <c r="O96" s="34">
        <v>0.91</v>
      </c>
    </row>
    <row r="97" spans="1:15" x14ac:dyDescent="0.2">
      <c r="A97" s="32"/>
      <c r="B97" s="33" t="s">
        <v>6</v>
      </c>
      <c r="C97" s="32">
        <v>40</v>
      </c>
      <c r="D97" s="34">
        <v>3.16</v>
      </c>
      <c r="E97" s="34">
        <v>0.4</v>
      </c>
      <c r="F97" s="34">
        <v>19.32</v>
      </c>
      <c r="G97" s="34">
        <v>94</v>
      </c>
      <c r="H97" s="34">
        <v>6.4000000000000001E-2</v>
      </c>
      <c r="I97" s="34"/>
      <c r="J97" s="34"/>
      <c r="K97" s="34">
        <v>0.52</v>
      </c>
      <c r="L97" s="34">
        <v>9.1999999999999993</v>
      </c>
      <c r="M97" s="34">
        <v>34.799999999999997</v>
      </c>
      <c r="N97" s="34">
        <v>13.2</v>
      </c>
      <c r="O97" s="34">
        <v>0.8</v>
      </c>
    </row>
    <row r="98" spans="1:15" x14ac:dyDescent="0.2">
      <c r="A98" s="32">
        <v>0</v>
      </c>
      <c r="B98" s="33" t="s">
        <v>57</v>
      </c>
      <c r="C98" s="32">
        <v>50</v>
      </c>
      <c r="D98" s="34">
        <v>3.3</v>
      </c>
      <c r="E98" s="34">
        <v>0.6</v>
      </c>
      <c r="F98" s="34">
        <v>19.82</v>
      </c>
      <c r="G98" s="34">
        <v>99</v>
      </c>
      <c r="H98" s="34">
        <v>8.5000000000000006E-2</v>
      </c>
      <c r="I98" s="34"/>
      <c r="J98" s="34"/>
      <c r="K98" s="34">
        <v>0.5</v>
      </c>
      <c r="L98" s="34">
        <v>14.5</v>
      </c>
      <c r="M98" s="34">
        <v>75</v>
      </c>
      <c r="N98" s="34">
        <v>23.5</v>
      </c>
      <c r="O98" s="34">
        <v>1.95</v>
      </c>
    </row>
    <row r="99" spans="1:15" x14ac:dyDescent="0.2">
      <c r="A99" s="32" t="s">
        <v>24</v>
      </c>
      <c r="B99" s="33"/>
      <c r="C99" s="32"/>
      <c r="D99" s="34">
        <v>28.152999999999999</v>
      </c>
      <c r="E99" s="34">
        <v>26.707999999999998</v>
      </c>
      <c r="F99" s="34">
        <v>122.67400000000001</v>
      </c>
      <c r="G99" s="34">
        <v>850.62099999999998</v>
      </c>
      <c r="H99" s="34">
        <v>0.64100000000000001</v>
      </c>
      <c r="I99" s="34">
        <v>58.223999999999997</v>
      </c>
      <c r="J99" s="34">
        <v>1489.25</v>
      </c>
      <c r="K99" s="34">
        <v>9.2520000000000007</v>
      </c>
      <c r="L99" s="34">
        <v>193.33600000000001</v>
      </c>
      <c r="M99" s="34">
        <v>540.90800000000002</v>
      </c>
      <c r="N99" s="34">
        <v>179.90899999999999</v>
      </c>
      <c r="O99" s="34">
        <v>8.3629999999999995</v>
      </c>
    </row>
    <row r="100" spans="1:15" x14ac:dyDescent="0.2">
      <c r="A100" s="32" t="s">
        <v>9</v>
      </c>
      <c r="B100" s="33"/>
      <c r="C100" s="3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x14ac:dyDescent="0.2">
      <c r="A101" s="32"/>
      <c r="B101" s="33" t="s">
        <v>110</v>
      </c>
      <c r="C101" s="32">
        <v>15</v>
      </c>
      <c r="D101" s="34">
        <v>1.125</v>
      </c>
      <c r="E101" s="34">
        <v>1.47</v>
      </c>
      <c r="F101" s="34">
        <v>11.16</v>
      </c>
      <c r="G101" s="34">
        <v>62.55</v>
      </c>
      <c r="H101" s="34">
        <v>1.2E-2</v>
      </c>
      <c r="I101" s="34"/>
      <c r="J101" s="34">
        <v>1.5</v>
      </c>
      <c r="K101" s="34"/>
      <c r="L101" s="34">
        <v>4.3499999999999996</v>
      </c>
      <c r="M101" s="34">
        <v>13.5</v>
      </c>
      <c r="N101" s="34">
        <v>3</v>
      </c>
      <c r="O101" s="34">
        <v>0.315</v>
      </c>
    </row>
    <row r="102" spans="1:15" x14ac:dyDescent="0.2">
      <c r="A102" s="32">
        <v>386</v>
      </c>
      <c r="B102" s="33" t="s">
        <v>198</v>
      </c>
      <c r="C102" s="32">
        <v>200</v>
      </c>
      <c r="D102" s="34">
        <v>8.1999999999999993</v>
      </c>
      <c r="E102" s="34">
        <v>3</v>
      </c>
      <c r="F102" s="34">
        <v>11.8</v>
      </c>
      <c r="G102" s="34">
        <v>114</v>
      </c>
      <c r="H102" s="34"/>
      <c r="I102" s="34">
        <v>1.2</v>
      </c>
      <c r="J102" s="34">
        <v>20</v>
      </c>
      <c r="K102" s="34"/>
      <c r="L102" s="34">
        <v>248</v>
      </c>
      <c r="M102" s="34">
        <v>190</v>
      </c>
      <c r="N102" s="34">
        <v>30</v>
      </c>
      <c r="O102" s="34">
        <v>0.2</v>
      </c>
    </row>
    <row r="103" spans="1:15" ht="25.5" x14ac:dyDescent="0.2">
      <c r="A103" s="32"/>
      <c r="B103" s="33" t="s">
        <v>177</v>
      </c>
      <c r="C103" s="32">
        <v>250</v>
      </c>
      <c r="D103" s="34">
        <v>2</v>
      </c>
      <c r="E103" s="34">
        <v>0.5</v>
      </c>
      <c r="F103" s="34">
        <v>18.75</v>
      </c>
      <c r="G103" s="34">
        <v>95</v>
      </c>
      <c r="H103" s="34">
        <v>0.15</v>
      </c>
      <c r="I103" s="34">
        <v>95</v>
      </c>
      <c r="J103" s="34"/>
      <c r="K103" s="34">
        <v>0.5</v>
      </c>
      <c r="L103" s="34">
        <v>87.5</v>
      </c>
      <c r="M103" s="34">
        <v>42.5</v>
      </c>
      <c r="N103" s="34">
        <v>27.5</v>
      </c>
      <c r="O103" s="34">
        <v>0.25</v>
      </c>
    </row>
    <row r="104" spans="1:15" x14ac:dyDescent="0.2">
      <c r="A104" s="32" t="s">
        <v>23</v>
      </c>
      <c r="B104" s="33"/>
      <c r="C104" s="32"/>
      <c r="D104" s="34">
        <v>11.324999999999999</v>
      </c>
      <c r="E104" s="34">
        <v>4.97</v>
      </c>
      <c r="F104" s="34">
        <v>41.71</v>
      </c>
      <c r="G104" s="34">
        <v>271.55</v>
      </c>
      <c r="H104" s="34">
        <v>0.16200000000000001</v>
      </c>
      <c r="I104" s="34">
        <v>96.2</v>
      </c>
      <c r="J104" s="34">
        <v>21.5</v>
      </c>
      <c r="K104" s="34">
        <v>0.5</v>
      </c>
      <c r="L104" s="34">
        <v>339.85</v>
      </c>
      <c r="M104" s="34">
        <v>246</v>
      </c>
      <c r="N104" s="34">
        <v>60.5</v>
      </c>
      <c r="O104" s="34">
        <v>0.76500000000000001</v>
      </c>
    </row>
    <row r="105" spans="1:15" x14ac:dyDescent="0.2">
      <c r="A105" s="32" t="s">
        <v>39</v>
      </c>
      <c r="B105" s="33"/>
      <c r="C105" s="32"/>
      <c r="D105" s="34">
        <v>82.075000000000003</v>
      </c>
      <c r="E105" s="34">
        <v>51.689</v>
      </c>
      <c r="F105" s="34">
        <v>231.827</v>
      </c>
      <c r="G105" s="34">
        <v>1744.877</v>
      </c>
      <c r="H105" s="34">
        <v>1.1459999999999999</v>
      </c>
      <c r="I105" s="34">
        <v>266.73500000000001</v>
      </c>
      <c r="J105" s="34">
        <v>1702.05</v>
      </c>
      <c r="K105" s="34">
        <v>12.391999999999999</v>
      </c>
      <c r="L105" s="34">
        <v>960.68899999999996</v>
      </c>
      <c r="M105" s="34">
        <v>1299.741</v>
      </c>
      <c r="N105" s="34">
        <v>342.15</v>
      </c>
      <c r="O105" s="34">
        <v>13.734</v>
      </c>
    </row>
    <row r="106" spans="1:15" x14ac:dyDescent="0.2">
      <c r="A106" s="32" t="s">
        <v>38</v>
      </c>
      <c r="B106" s="33"/>
      <c r="C106" s="32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25.5" x14ac:dyDescent="0.2">
      <c r="A107" s="32" t="s">
        <v>48</v>
      </c>
      <c r="B107" s="33" t="s">
        <v>47</v>
      </c>
      <c r="C107" s="32" t="s">
        <v>0</v>
      </c>
      <c r="D107" s="34" t="s">
        <v>1</v>
      </c>
      <c r="E107" s="34"/>
      <c r="F107" s="34"/>
      <c r="G107" s="34" t="s">
        <v>46</v>
      </c>
      <c r="H107" s="34" t="s">
        <v>11</v>
      </c>
      <c r="I107" s="34"/>
      <c r="J107" s="34"/>
      <c r="K107" s="34"/>
      <c r="L107" s="34" t="s">
        <v>12</v>
      </c>
      <c r="M107" s="34"/>
      <c r="N107" s="34"/>
      <c r="O107" s="34"/>
    </row>
    <row r="108" spans="1:15" x14ac:dyDescent="0.2">
      <c r="A108" s="32"/>
      <c r="B108" s="33"/>
      <c r="C108" s="32"/>
      <c r="D108" s="34" t="s">
        <v>2</v>
      </c>
      <c r="E108" s="34" t="s">
        <v>3</v>
      </c>
      <c r="F108" s="34" t="s">
        <v>4</v>
      </c>
      <c r="G108" s="34"/>
      <c r="H108" s="34" t="s">
        <v>13</v>
      </c>
      <c r="I108" s="34" t="s">
        <v>14</v>
      </c>
      <c r="J108" s="34" t="s">
        <v>15</v>
      </c>
      <c r="K108" s="34" t="s">
        <v>16</v>
      </c>
      <c r="L108" s="34" t="s">
        <v>17</v>
      </c>
      <c r="M108" s="34" t="s">
        <v>18</v>
      </c>
      <c r="N108" s="34" t="s">
        <v>19</v>
      </c>
      <c r="O108" s="34" t="s">
        <v>20</v>
      </c>
    </row>
    <row r="109" spans="1:15" x14ac:dyDescent="0.2">
      <c r="A109" s="32" t="s">
        <v>26</v>
      </c>
      <c r="B109" s="33"/>
      <c r="C109" s="32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x14ac:dyDescent="0.2">
      <c r="A110" s="32" t="s">
        <v>141</v>
      </c>
      <c r="B110" s="33" t="s">
        <v>76</v>
      </c>
      <c r="C110" s="32">
        <v>40</v>
      </c>
      <c r="D110" s="34">
        <v>1.24</v>
      </c>
      <c r="E110" s="34">
        <v>0.08</v>
      </c>
      <c r="F110" s="34">
        <v>2.6</v>
      </c>
      <c r="G110" s="34">
        <v>16</v>
      </c>
      <c r="H110" s="34">
        <v>4.3999999999999997E-2</v>
      </c>
      <c r="I110" s="34">
        <v>4</v>
      </c>
      <c r="J110" s="34">
        <v>20</v>
      </c>
      <c r="K110" s="34">
        <v>0.08</v>
      </c>
      <c r="L110" s="34">
        <v>8</v>
      </c>
      <c r="M110" s="34">
        <v>24.8</v>
      </c>
      <c r="N110" s="34">
        <v>8.4</v>
      </c>
      <c r="O110" s="34">
        <v>0.28000000000000003</v>
      </c>
    </row>
    <row r="111" spans="1:15" x14ac:dyDescent="0.2">
      <c r="A111" s="32" t="s">
        <v>142</v>
      </c>
      <c r="B111" s="33" t="s">
        <v>58</v>
      </c>
      <c r="C111" s="32">
        <v>180</v>
      </c>
      <c r="D111" s="34">
        <v>18.806999999999999</v>
      </c>
      <c r="E111" s="34">
        <v>21.99</v>
      </c>
      <c r="F111" s="34">
        <v>3.4910000000000001</v>
      </c>
      <c r="G111" s="34">
        <v>287.32299999999998</v>
      </c>
      <c r="H111" s="34">
        <v>0.106</v>
      </c>
      <c r="I111" s="34">
        <v>0.30599999999999999</v>
      </c>
      <c r="J111" s="34">
        <v>373.1</v>
      </c>
      <c r="K111" s="34">
        <v>0.88600000000000001</v>
      </c>
      <c r="L111" s="34">
        <v>138.81700000000001</v>
      </c>
      <c r="M111" s="34">
        <v>309.35199999999998</v>
      </c>
      <c r="N111" s="34">
        <v>23.527999999999999</v>
      </c>
      <c r="O111" s="34">
        <v>3.4740000000000002</v>
      </c>
    </row>
    <row r="112" spans="1:15" x14ac:dyDescent="0.2">
      <c r="A112" s="32" t="s">
        <v>143</v>
      </c>
      <c r="B112" s="33" t="s">
        <v>181</v>
      </c>
      <c r="C112" s="32">
        <v>207</v>
      </c>
      <c r="D112" s="34">
        <v>6.3E-2</v>
      </c>
      <c r="E112" s="34">
        <v>7.0000000000000001E-3</v>
      </c>
      <c r="F112" s="34">
        <v>0.21299999999999999</v>
      </c>
      <c r="G112" s="34">
        <v>2.3919999999999999</v>
      </c>
      <c r="H112" s="34">
        <v>4.0000000000000001E-3</v>
      </c>
      <c r="I112" s="34">
        <v>2.9</v>
      </c>
      <c r="J112" s="34"/>
      <c r="K112" s="34">
        <v>1.4E-2</v>
      </c>
      <c r="L112" s="34">
        <v>7.75</v>
      </c>
      <c r="M112" s="34">
        <v>9.7799999999999994</v>
      </c>
      <c r="N112" s="34">
        <v>5.24</v>
      </c>
      <c r="O112" s="34">
        <v>0.86199999999999999</v>
      </c>
    </row>
    <row r="113" spans="1:15" ht="25.5" x14ac:dyDescent="0.2">
      <c r="A113" s="32"/>
      <c r="B113" s="33" t="s">
        <v>102</v>
      </c>
      <c r="C113" s="32">
        <v>60</v>
      </c>
      <c r="D113" s="34">
        <v>4.5</v>
      </c>
      <c r="E113" s="34">
        <v>1.74</v>
      </c>
      <c r="F113" s="34">
        <v>30.84</v>
      </c>
      <c r="G113" s="34">
        <v>157.02000000000001</v>
      </c>
      <c r="H113" s="34">
        <v>6.6000000000000003E-2</v>
      </c>
      <c r="I113" s="34"/>
      <c r="J113" s="34"/>
      <c r="K113" s="34">
        <v>1.02</v>
      </c>
      <c r="L113" s="34">
        <v>11.4</v>
      </c>
      <c r="M113" s="34">
        <v>39</v>
      </c>
      <c r="N113" s="34">
        <v>7.8</v>
      </c>
      <c r="O113" s="34">
        <v>0.72</v>
      </c>
    </row>
    <row r="114" spans="1:15" x14ac:dyDescent="0.2">
      <c r="A114" s="32">
        <v>0</v>
      </c>
      <c r="B114" s="33" t="s">
        <v>144</v>
      </c>
      <c r="C114" s="32">
        <v>150</v>
      </c>
      <c r="D114" s="34">
        <v>1.35</v>
      </c>
      <c r="E114" s="34">
        <v>0.3</v>
      </c>
      <c r="F114" s="34">
        <v>12.15</v>
      </c>
      <c r="G114" s="34">
        <v>64.5</v>
      </c>
      <c r="H114" s="34">
        <v>0.06</v>
      </c>
      <c r="I114" s="34">
        <v>90</v>
      </c>
      <c r="J114" s="34"/>
      <c r="K114" s="34">
        <v>0.3</v>
      </c>
      <c r="L114" s="34">
        <v>51</v>
      </c>
      <c r="M114" s="34">
        <v>34.5</v>
      </c>
      <c r="N114" s="34">
        <v>19.5</v>
      </c>
      <c r="O114" s="34">
        <v>0.45</v>
      </c>
    </row>
    <row r="115" spans="1:15" x14ac:dyDescent="0.2">
      <c r="A115" s="32" t="s">
        <v>25</v>
      </c>
      <c r="B115" s="33"/>
      <c r="C115" s="32"/>
      <c r="D115" s="34">
        <v>25.96</v>
      </c>
      <c r="E115" s="34">
        <v>24.117000000000001</v>
      </c>
      <c r="F115" s="34">
        <v>49.293999999999997</v>
      </c>
      <c r="G115" s="34">
        <v>527.23500000000001</v>
      </c>
      <c r="H115" s="34">
        <v>0.28000000000000003</v>
      </c>
      <c r="I115" s="34">
        <v>97.206000000000003</v>
      </c>
      <c r="J115" s="34">
        <v>393.1</v>
      </c>
      <c r="K115" s="34">
        <v>2.2999999999999998</v>
      </c>
      <c r="L115" s="34">
        <v>216.96700000000001</v>
      </c>
      <c r="M115" s="34">
        <v>417.43200000000002</v>
      </c>
      <c r="N115" s="34">
        <v>64.468000000000004</v>
      </c>
      <c r="O115" s="34">
        <v>5.7859999999999996</v>
      </c>
    </row>
    <row r="116" spans="1:15" x14ac:dyDescent="0.2">
      <c r="A116" s="32" t="s">
        <v>8</v>
      </c>
      <c r="B116" s="33"/>
      <c r="C116" s="32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x14ac:dyDescent="0.2">
      <c r="A117" s="32" t="s">
        <v>145</v>
      </c>
      <c r="B117" s="33" t="s">
        <v>63</v>
      </c>
      <c r="C117" s="32">
        <v>100</v>
      </c>
      <c r="D117" s="34">
        <v>1.272</v>
      </c>
      <c r="E117" s="34">
        <v>7.1550000000000002</v>
      </c>
      <c r="F117" s="34">
        <v>6.758</v>
      </c>
      <c r="G117" s="34">
        <v>97.537000000000006</v>
      </c>
      <c r="H117" s="34">
        <v>4.5999999999999999E-2</v>
      </c>
      <c r="I117" s="34">
        <v>12.6</v>
      </c>
      <c r="J117" s="34">
        <v>241.6</v>
      </c>
      <c r="K117" s="34">
        <v>3.1970000000000001</v>
      </c>
      <c r="L117" s="34">
        <v>33.35</v>
      </c>
      <c r="M117" s="34">
        <v>37.53</v>
      </c>
      <c r="N117" s="34">
        <v>20.100000000000001</v>
      </c>
      <c r="O117" s="34">
        <v>0.83399999999999996</v>
      </c>
    </row>
    <row r="118" spans="1:15" ht="38.25" x14ac:dyDescent="0.2">
      <c r="A118" s="32" t="s">
        <v>146</v>
      </c>
      <c r="B118" s="33" t="s">
        <v>182</v>
      </c>
      <c r="C118" s="32">
        <v>230</v>
      </c>
      <c r="D118" s="34">
        <v>2.6179999999999999</v>
      </c>
      <c r="E118" s="34">
        <v>6.6</v>
      </c>
      <c r="F118" s="34">
        <v>10.169</v>
      </c>
      <c r="G118" s="34">
        <v>111.03100000000001</v>
      </c>
      <c r="H118" s="34">
        <v>0.08</v>
      </c>
      <c r="I118" s="34">
        <v>18.559999999999999</v>
      </c>
      <c r="J118" s="34">
        <v>208.52</v>
      </c>
      <c r="K118" s="34">
        <v>2.367</v>
      </c>
      <c r="L118" s="34">
        <v>37.582999999999998</v>
      </c>
      <c r="M118" s="34">
        <v>58.177999999999997</v>
      </c>
      <c r="N118" s="34">
        <v>20.605</v>
      </c>
      <c r="O118" s="34">
        <v>0.82399999999999995</v>
      </c>
    </row>
    <row r="119" spans="1:15" ht="25.5" x14ac:dyDescent="0.2">
      <c r="A119" s="32" t="s">
        <v>147</v>
      </c>
      <c r="B119" s="33" t="s">
        <v>148</v>
      </c>
      <c r="C119" s="32">
        <v>90</v>
      </c>
      <c r="D119" s="34">
        <v>15.025</v>
      </c>
      <c r="E119" s="34">
        <v>14.098000000000001</v>
      </c>
      <c r="F119" s="34">
        <v>15.153</v>
      </c>
      <c r="G119" s="34">
        <v>248.273</v>
      </c>
      <c r="H119" s="34">
        <v>0.111</v>
      </c>
      <c r="I119" s="34">
        <v>1.34</v>
      </c>
      <c r="J119" s="34">
        <v>46.9</v>
      </c>
      <c r="K119" s="34">
        <v>1.9379999999999999</v>
      </c>
      <c r="L119" s="34">
        <v>19.782</v>
      </c>
      <c r="M119" s="34">
        <v>135.495</v>
      </c>
      <c r="N119" s="34">
        <v>23.378</v>
      </c>
      <c r="O119" s="34">
        <v>1.7809999999999999</v>
      </c>
    </row>
    <row r="120" spans="1:15" ht="25.5" x14ac:dyDescent="0.2">
      <c r="A120" s="32" t="s">
        <v>128</v>
      </c>
      <c r="B120" s="33" t="s">
        <v>70</v>
      </c>
      <c r="C120" s="32">
        <v>30</v>
      </c>
      <c r="D120" s="34">
        <v>0.55500000000000005</v>
      </c>
      <c r="E120" s="34">
        <v>1.151</v>
      </c>
      <c r="F120" s="34">
        <v>2.238</v>
      </c>
      <c r="G120" s="34">
        <v>21.89</v>
      </c>
      <c r="H120" s="34">
        <v>2.3E-2</v>
      </c>
      <c r="I120" s="34">
        <v>1.38</v>
      </c>
      <c r="J120" s="34">
        <v>7.5</v>
      </c>
      <c r="K120" s="34">
        <v>8.3000000000000004E-2</v>
      </c>
      <c r="L120" s="34">
        <v>7.56</v>
      </c>
      <c r="M120" s="34">
        <v>8.3350000000000009</v>
      </c>
      <c r="N120" s="34">
        <v>2.4950000000000001</v>
      </c>
      <c r="O120" s="34">
        <v>0.108</v>
      </c>
    </row>
    <row r="121" spans="1:15" x14ac:dyDescent="0.2">
      <c r="A121" s="32" t="s">
        <v>114</v>
      </c>
      <c r="B121" s="33" t="s">
        <v>60</v>
      </c>
      <c r="C121" s="32">
        <v>180</v>
      </c>
      <c r="D121" s="34">
        <v>4.5819999999999999</v>
      </c>
      <c r="E121" s="34">
        <v>3.55</v>
      </c>
      <c r="F121" s="34">
        <v>48.152000000000001</v>
      </c>
      <c r="G121" s="34">
        <v>242.886</v>
      </c>
      <c r="H121" s="34">
        <v>5.1999999999999998E-2</v>
      </c>
      <c r="I121" s="34"/>
      <c r="J121" s="34">
        <v>16</v>
      </c>
      <c r="K121" s="34">
        <v>0.3</v>
      </c>
      <c r="L121" s="34">
        <v>6.8220000000000001</v>
      </c>
      <c r="M121" s="34">
        <v>98.834999999999994</v>
      </c>
      <c r="N121" s="34">
        <v>32.54</v>
      </c>
      <c r="O121" s="34">
        <v>0.66300000000000003</v>
      </c>
    </row>
    <row r="122" spans="1:15" ht="25.5" x14ac:dyDescent="0.2">
      <c r="A122" s="32" t="s">
        <v>108</v>
      </c>
      <c r="B122" s="33" t="s">
        <v>109</v>
      </c>
      <c r="C122" s="32">
        <v>200</v>
      </c>
      <c r="D122" s="34">
        <v>0.78</v>
      </c>
      <c r="E122" s="34">
        <v>0.06</v>
      </c>
      <c r="F122" s="34">
        <v>20.12</v>
      </c>
      <c r="G122" s="34">
        <v>85.3</v>
      </c>
      <c r="H122" s="34">
        <v>0.02</v>
      </c>
      <c r="I122" s="34">
        <v>0.8</v>
      </c>
      <c r="J122" s="34"/>
      <c r="K122" s="34">
        <v>1.1000000000000001</v>
      </c>
      <c r="L122" s="34">
        <v>32</v>
      </c>
      <c r="M122" s="34">
        <v>29.2</v>
      </c>
      <c r="N122" s="34">
        <v>21</v>
      </c>
      <c r="O122" s="34">
        <v>0.67</v>
      </c>
    </row>
    <row r="123" spans="1:15" x14ac:dyDescent="0.2">
      <c r="A123" s="32"/>
      <c r="B123" s="33" t="s">
        <v>6</v>
      </c>
      <c r="C123" s="32">
        <v>40</v>
      </c>
      <c r="D123" s="34">
        <v>3.16</v>
      </c>
      <c r="E123" s="34">
        <v>0.4</v>
      </c>
      <c r="F123" s="34">
        <v>19.32</v>
      </c>
      <c r="G123" s="34">
        <v>94</v>
      </c>
      <c r="H123" s="34">
        <v>6.4000000000000001E-2</v>
      </c>
      <c r="I123" s="34"/>
      <c r="J123" s="34"/>
      <c r="K123" s="34">
        <v>0.52</v>
      </c>
      <c r="L123" s="34">
        <v>9.1999999999999993</v>
      </c>
      <c r="M123" s="34">
        <v>34.799999999999997</v>
      </c>
      <c r="N123" s="34">
        <v>13.2</v>
      </c>
      <c r="O123" s="34">
        <v>0.8</v>
      </c>
    </row>
    <row r="124" spans="1:15" x14ac:dyDescent="0.2">
      <c r="A124" s="32">
        <v>0</v>
      </c>
      <c r="B124" s="33" t="s">
        <v>57</v>
      </c>
      <c r="C124" s="32">
        <v>50</v>
      </c>
      <c r="D124" s="34">
        <v>3.3</v>
      </c>
      <c r="E124" s="34">
        <v>0.6</v>
      </c>
      <c r="F124" s="34">
        <v>19.82</v>
      </c>
      <c r="G124" s="34">
        <v>99</v>
      </c>
      <c r="H124" s="34">
        <v>8.5000000000000006E-2</v>
      </c>
      <c r="I124" s="34"/>
      <c r="J124" s="34"/>
      <c r="K124" s="34">
        <v>0.5</v>
      </c>
      <c r="L124" s="34">
        <v>14.5</v>
      </c>
      <c r="M124" s="34">
        <v>75</v>
      </c>
      <c r="N124" s="34">
        <v>23.5</v>
      </c>
      <c r="O124" s="34">
        <v>1.95</v>
      </c>
    </row>
    <row r="125" spans="1:15" x14ac:dyDescent="0.2">
      <c r="A125" s="32" t="s">
        <v>24</v>
      </c>
      <c r="B125" s="33"/>
      <c r="C125" s="32"/>
      <c r="D125" s="34">
        <v>31.292000000000002</v>
      </c>
      <c r="E125" s="34">
        <v>33.613999999999997</v>
      </c>
      <c r="F125" s="34">
        <v>141.72999999999999</v>
      </c>
      <c r="G125" s="34">
        <v>999.91700000000003</v>
      </c>
      <c r="H125" s="34">
        <v>0.48099999999999998</v>
      </c>
      <c r="I125" s="34">
        <v>34.68</v>
      </c>
      <c r="J125" s="34">
        <v>520.52</v>
      </c>
      <c r="K125" s="34">
        <v>10.005000000000001</v>
      </c>
      <c r="L125" s="34">
        <v>160.797</v>
      </c>
      <c r="M125" s="34">
        <v>477.37299999999999</v>
      </c>
      <c r="N125" s="34">
        <v>156.81700000000001</v>
      </c>
      <c r="O125" s="34">
        <v>7.63</v>
      </c>
    </row>
    <row r="126" spans="1:15" x14ac:dyDescent="0.2">
      <c r="A126" s="32" t="s">
        <v>9</v>
      </c>
      <c r="B126" s="33"/>
      <c r="C126" s="32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x14ac:dyDescent="0.2">
      <c r="A127" s="32">
        <v>0</v>
      </c>
      <c r="B127" s="33" t="s">
        <v>121</v>
      </c>
      <c r="C127" s="32">
        <v>15</v>
      </c>
      <c r="D127" s="34">
        <v>0.12</v>
      </c>
      <c r="E127" s="34">
        <v>1.4999999999999999E-2</v>
      </c>
      <c r="F127" s="34">
        <v>11.97</v>
      </c>
      <c r="G127" s="34">
        <v>48.9</v>
      </c>
      <c r="H127" s="34"/>
      <c r="I127" s="34"/>
      <c r="J127" s="34"/>
      <c r="K127" s="34"/>
      <c r="L127" s="34">
        <v>3.75</v>
      </c>
      <c r="M127" s="34">
        <v>1.8</v>
      </c>
      <c r="N127" s="34">
        <v>0.9</v>
      </c>
      <c r="O127" s="34">
        <v>0.21</v>
      </c>
    </row>
    <row r="128" spans="1:15" x14ac:dyDescent="0.2">
      <c r="A128" s="32">
        <v>386</v>
      </c>
      <c r="B128" s="33" t="s">
        <v>198</v>
      </c>
      <c r="C128" s="32">
        <v>200</v>
      </c>
      <c r="D128" s="34">
        <v>8.1999999999999993</v>
      </c>
      <c r="E128" s="34">
        <v>3</v>
      </c>
      <c r="F128" s="34">
        <v>11.8</v>
      </c>
      <c r="G128" s="34">
        <v>114</v>
      </c>
      <c r="H128" s="34"/>
      <c r="I128" s="34">
        <v>1.2</v>
      </c>
      <c r="J128" s="34">
        <v>20</v>
      </c>
      <c r="K128" s="34"/>
      <c r="L128" s="34">
        <v>248</v>
      </c>
      <c r="M128" s="34">
        <v>190</v>
      </c>
      <c r="N128" s="34">
        <v>30</v>
      </c>
      <c r="O128" s="34">
        <v>0.2</v>
      </c>
    </row>
    <row r="129" spans="1:15" ht="25.5" x14ac:dyDescent="0.2">
      <c r="A129" s="32"/>
      <c r="B129" s="33" t="s">
        <v>111</v>
      </c>
      <c r="C129" s="32">
        <v>250</v>
      </c>
      <c r="D129" s="34">
        <v>1</v>
      </c>
      <c r="E129" s="34">
        <v>1</v>
      </c>
      <c r="F129" s="34">
        <v>24.5</v>
      </c>
      <c r="G129" s="34">
        <v>117.5</v>
      </c>
      <c r="H129" s="34">
        <v>7.4999999999999997E-2</v>
      </c>
      <c r="I129" s="34">
        <v>25</v>
      </c>
      <c r="J129" s="34">
        <v>12.5</v>
      </c>
      <c r="K129" s="34">
        <v>0.5</v>
      </c>
      <c r="L129" s="34">
        <v>40</v>
      </c>
      <c r="M129" s="34">
        <v>27.5</v>
      </c>
      <c r="N129" s="34">
        <v>22.5</v>
      </c>
      <c r="O129" s="34">
        <v>5.5</v>
      </c>
    </row>
    <row r="130" spans="1:15" x14ac:dyDescent="0.2">
      <c r="A130" s="32" t="s">
        <v>23</v>
      </c>
      <c r="B130" s="33"/>
      <c r="C130" s="32"/>
      <c r="D130" s="34">
        <v>9.32</v>
      </c>
      <c r="E130" s="34">
        <v>4.0149999999999997</v>
      </c>
      <c r="F130" s="34">
        <v>48.27</v>
      </c>
      <c r="G130" s="34">
        <v>280.39999999999998</v>
      </c>
      <c r="H130" s="34">
        <v>7.4999999999999997E-2</v>
      </c>
      <c r="I130" s="34">
        <v>26.2</v>
      </c>
      <c r="J130" s="34">
        <v>32.5</v>
      </c>
      <c r="K130" s="34">
        <v>0.5</v>
      </c>
      <c r="L130" s="34">
        <v>291.75</v>
      </c>
      <c r="M130" s="34">
        <v>219.3</v>
      </c>
      <c r="N130" s="34">
        <v>53.4</v>
      </c>
      <c r="O130" s="34">
        <v>5.91</v>
      </c>
    </row>
    <row r="131" spans="1:15" x14ac:dyDescent="0.2">
      <c r="A131" s="32" t="s">
        <v>37</v>
      </c>
      <c r="B131" s="33"/>
      <c r="C131" s="32"/>
      <c r="D131" s="34">
        <v>66.572000000000003</v>
      </c>
      <c r="E131" s="34">
        <v>61.746000000000002</v>
      </c>
      <c r="F131" s="34">
        <v>239.29400000000001</v>
      </c>
      <c r="G131" s="34">
        <v>1807.5519999999999</v>
      </c>
      <c r="H131" s="34">
        <v>0.83599999999999997</v>
      </c>
      <c r="I131" s="34">
        <v>158.08600000000001</v>
      </c>
      <c r="J131" s="34">
        <v>946.12</v>
      </c>
      <c r="K131" s="34">
        <v>12.805</v>
      </c>
      <c r="L131" s="34">
        <v>669.51400000000001</v>
      </c>
      <c r="M131" s="34">
        <v>1114.105</v>
      </c>
      <c r="N131" s="34">
        <v>274.685</v>
      </c>
      <c r="O131" s="34">
        <v>19.326000000000001</v>
      </c>
    </row>
    <row r="132" spans="1:15" x14ac:dyDescent="0.2">
      <c r="A132" s="32" t="s">
        <v>36</v>
      </c>
      <c r="B132" s="33"/>
      <c r="C132" s="32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25.5" x14ac:dyDescent="0.2">
      <c r="A133" s="32" t="s">
        <v>48</v>
      </c>
      <c r="B133" s="33" t="s">
        <v>47</v>
      </c>
      <c r="C133" s="32" t="s">
        <v>0</v>
      </c>
      <c r="D133" s="34" t="s">
        <v>1</v>
      </c>
      <c r="E133" s="34"/>
      <c r="F133" s="34"/>
      <c r="G133" s="34" t="s">
        <v>46</v>
      </c>
      <c r="H133" s="34" t="s">
        <v>11</v>
      </c>
      <c r="I133" s="34"/>
      <c r="J133" s="34"/>
      <c r="K133" s="34"/>
      <c r="L133" s="34" t="s">
        <v>12</v>
      </c>
      <c r="M133" s="34"/>
      <c r="N133" s="34"/>
      <c r="O133" s="34"/>
    </row>
    <row r="134" spans="1:15" x14ac:dyDescent="0.2">
      <c r="A134" s="32"/>
      <c r="B134" s="33"/>
      <c r="C134" s="32"/>
      <c r="D134" s="34" t="s">
        <v>2</v>
      </c>
      <c r="E134" s="34" t="s">
        <v>3</v>
      </c>
      <c r="F134" s="34" t="s">
        <v>4</v>
      </c>
      <c r="G134" s="34"/>
      <c r="H134" s="34" t="s">
        <v>13</v>
      </c>
      <c r="I134" s="34" t="s">
        <v>14</v>
      </c>
      <c r="J134" s="34" t="s">
        <v>15</v>
      </c>
      <c r="K134" s="34" t="s">
        <v>16</v>
      </c>
      <c r="L134" s="34" t="s">
        <v>17</v>
      </c>
      <c r="M134" s="34" t="s">
        <v>18</v>
      </c>
      <c r="N134" s="34" t="s">
        <v>19</v>
      </c>
      <c r="O134" s="34" t="s">
        <v>20</v>
      </c>
    </row>
    <row r="135" spans="1:15" x14ac:dyDescent="0.2">
      <c r="A135" s="32" t="s">
        <v>26</v>
      </c>
      <c r="B135" s="33"/>
      <c r="C135" s="32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25.5" x14ac:dyDescent="0.2">
      <c r="A136" s="32" t="s">
        <v>183</v>
      </c>
      <c r="B136" s="33" t="s">
        <v>77</v>
      </c>
      <c r="C136" s="32">
        <v>250</v>
      </c>
      <c r="D136" s="34">
        <v>8.5449999999999999</v>
      </c>
      <c r="E136" s="34">
        <v>10.135</v>
      </c>
      <c r="F136" s="34">
        <v>46.08</v>
      </c>
      <c r="G136" s="34">
        <v>310.62599999999998</v>
      </c>
      <c r="H136" s="34">
        <v>0.21299999999999999</v>
      </c>
      <c r="I136" s="34">
        <v>0.68400000000000005</v>
      </c>
      <c r="J136" s="34">
        <v>43.4</v>
      </c>
      <c r="K136" s="34">
        <v>0.215</v>
      </c>
      <c r="L136" s="34">
        <v>158.39599999999999</v>
      </c>
      <c r="M136" s="34">
        <v>211.38399999999999</v>
      </c>
      <c r="N136" s="34">
        <v>53.76</v>
      </c>
      <c r="O136" s="34">
        <v>1.4359999999999999</v>
      </c>
    </row>
    <row r="137" spans="1:15" ht="38.25" x14ac:dyDescent="0.2">
      <c r="A137" s="32" t="s">
        <v>99</v>
      </c>
      <c r="B137" s="33" t="s">
        <v>173</v>
      </c>
      <c r="C137" s="32">
        <v>24</v>
      </c>
      <c r="D137" s="34">
        <v>7.0679999999999996</v>
      </c>
      <c r="E137" s="34">
        <v>6.08</v>
      </c>
      <c r="F137" s="34"/>
      <c r="G137" s="34">
        <v>82.84</v>
      </c>
      <c r="H137" s="34">
        <v>2.3E-2</v>
      </c>
      <c r="I137" s="34"/>
      <c r="J137" s="34"/>
      <c r="K137" s="34">
        <v>0.152</v>
      </c>
      <c r="L137" s="34">
        <v>3.42</v>
      </c>
      <c r="M137" s="34">
        <v>71.44</v>
      </c>
      <c r="N137" s="34">
        <v>8.36</v>
      </c>
      <c r="O137" s="34">
        <v>1.026</v>
      </c>
    </row>
    <row r="138" spans="1:15" ht="38.25" x14ac:dyDescent="0.2">
      <c r="A138" s="32" t="s">
        <v>99</v>
      </c>
      <c r="B138" s="33" t="s">
        <v>174</v>
      </c>
      <c r="C138" s="32">
        <v>36</v>
      </c>
      <c r="D138" s="34">
        <v>2.8439999999999999</v>
      </c>
      <c r="E138" s="34">
        <v>0.36</v>
      </c>
      <c r="F138" s="34">
        <v>17.388000000000002</v>
      </c>
      <c r="G138" s="34">
        <v>84.6</v>
      </c>
      <c r="H138" s="34">
        <v>5.8000000000000003E-2</v>
      </c>
      <c r="I138" s="34"/>
      <c r="J138" s="34"/>
      <c r="K138" s="34">
        <v>0.46800000000000003</v>
      </c>
      <c r="L138" s="34">
        <v>8.2799999999999994</v>
      </c>
      <c r="M138" s="34">
        <v>31.32</v>
      </c>
      <c r="N138" s="34">
        <v>11.88</v>
      </c>
      <c r="O138" s="34">
        <v>0.72</v>
      </c>
    </row>
    <row r="139" spans="1:15" x14ac:dyDescent="0.2">
      <c r="A139" s="32" t="s">
        <v>100</v>
      </c>
      <c r="B139" s="33" t="s">
        <v>62</v>
      </c>
      <c r="C139" s="32">
        <v>15</v>
      </c>
      <c r="D139" s="34">
        <v>3.9</v>
      </c>
      <c r="E139" s="34">
        <v>3.915</v>
      </c>
      <c r="F139" s="34"/>
      <c r="G139" s="34">
        <v>51.6</v>
      </c>
      <c r="H139" s="34">
        <v>5.0000000000000001E-3</v>
      </c>
      <c r="I139" s="34">
        <v>0.12</v>
      </c>
      <c r="J139" s="34">
        <v>34.5</v>
      </c>
      <c r="K139" s="34">
        <v>7.4999999999999997E-2</v>
      </c>
      <c r="L139" s="34">
        <v>150</v>
      </c>
      <c r="M139" s="34">
        <v>96</v>
      </c>
      <c r="N139" s="34">
        <v>6.75</v>
      </c>
      <c r="O139" s="34">
        <v>0.15</v>
      </c>
    </row>
    <row r="140" spans="1:15" x14ac:dyDescent="0.2">
      <c r="A140" s="32" t="s">
        <v>115</v>
      </c>
      <c r="B140" s="33" t="s">
        <v>7</v>
      </c>
      <c r="C140" s="32">
        <v>200</v>
      </c>
      <c r="D140" s="34">
        <v>3.88</v>
      </c>
      <c r="E140" s="34">
        <v>3.1</v>
      </c>
      <c r="F140" s="34">
        <v>15.188000000000001</v>
      </c>
      <c r="G140" s="34">
        <v>105.46</v>
      </c>
      <c r="H140" s="34">
        <v>2.4E-2</v>
      </c>
      <c r="I140" s="34">
        <v>0.6</v>
      </c>
      <c r="J140" s="34">
        <v>10.119999999999999</v>
      </c>
      <c r="K140" s="34">
        <v>1.2E-2</v>
      </c>
      <c r="L140" s="34">
        <v>125.12</v>
      </c>
      <c r="M140" s="34">
        <v>116.2</v>
      </c>
      <c r="N140" s="34">
        <v>31</v>
      </c>
      <c r="O140" s="34">
        <v>1.01</v>
      </c>
    </row>
    <row r="141" spans="1:15" ht="25.5" x14ac:dyDescent="0.2">
      <c r="A141" s="32"/>
      <c r="B141" s="33" t="s">
        <v>102</v>
      </c>
      <c r="C141" s="32">
        <v>60</v>
      </c>
      <c r="D141" s="34">
        <v>4.5</v>
      </c>
      <c r="E141" s="34">
        <v>1.74</v>
      </c>
      <c r="F141" s="34">
        <v>30.84</v>
      </c>
      <c r="G141" s="34">
        <v>157.02000000000001</v>
      </c>
      <c r="H141" s="34">
        <v>6.6000000000000003E-2</v>
      </c>
      <c r="I141" s="34"/>
      <c r="J141" s="34"/>
      <c r="K141" s="34">
        <v>1.02</v>
      </c>
      <c r="L141" s="34">
        <v>11.4</v>
      </c>
      <c r="M141" s="34">
        <v>39</v>
      </c>
      <c r="N141" s="34">
        <v>7.8</v>
      </c>
      <c r="O141" s="34">
        <v>0.72</v>
      </c>
    </row>
    <row r="142" spans="1:15" x14ac:dyDescent="0.2">
      <c r="A142" s="32" t="s">
        <v>25</v>
      </c>
      <c r="B142" s="33"/>
      <c r="C142" s="32"/>
      <c r="D142" s="34">
        <v>30.736999999999998</v>
      </c>
      <c r="E142" s="34">
        <v>25.33</v>
      </c>
      <c r="F142" s="34">
        <v>109.496</v>
      </c>
      <c r="G142" s="34">
        <v>792.14599999999996</v>
      </c>
      <c r="H142" s="34">
        <v>0.38800000000000001</v>
      </c>
      <c r="I142" s="34">
        <v>1.4039999999999999</v>
      </c>
      <c r="J142" s="34">
        <v>88.02</v>
      </c>
      <c r="K142" s="34">
        <v>1.9419999999999999</v>
      </c>
      <c r="L142" s="34">
        <v>456.61599999999999</v>
      </c>
      <c r="M142" s="34">
        <v>565.34400000000005</v>
      </c>
      <c r="N142" s="34">
        <v>119.55</v>
      </c>
      <c r="O142" s="34">
        <v>5.0620000000000003</v>
      </c>
    </row>
    <row r="143" spans="1:15" x14ac:dyDescent="0.2">
      <c r="A143" s="32" t="s">
        <v>8</v>
      </c>
      <c r="B143" s="33"/>
      <c r="C143" s="32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25.5" x14ac:dyDescent="0.2">
      <c r="A144" s="32" t="s">
        <v>149</v>
      </c>
      <c r="B144" s="33" t="s">
        <v>78</v>
      </c>
      <c r="C144" s="32">
        <v>100</v>
      </c>
      <c r="D144" s="34">
        <v>1.4850000000000001</v>
      </c>
      <c r="E144" s="34">
        <v>6.1070000000000002</v>
      </c>
      <c r="F144" s="34">
        <v>6.944</v>
      </c>
      <c r="G144" s="34">
        <v>89.055999999999997</v>
      </c>
      <c r="H144" s="34">
        <v>0.03</v>
      </c>
      <c r="I144" s="34">
        <v>8.8000000000000007</v>
      </c>
      <c r="J144" s="34">
        <v>6</v>
      </c>
      <c r="K144" s="34">
        <v>2.7530000000000001</v>
      </c>
      <c r="L144" s="34">
        <v>32.195999999999998</v>
      </c>
      <c r="M144" s="34">
        <v>41.26</v>
      </c>
      <c r="N144" s="34">
        <v>19.504000000000001</v>
      </c>
      <c r="O144" s="34">
        <v>1.1180000000000001</v>
      </c>
    </row>
    <row r="145" spans="1:15" ht="51" x14ac:dyDescent="0.2">
      <c r="A145" s="32" t="s">
        <v>150</v>
      </c>
      <c r="B145" s="33" t="s">
        <v>184</v>
      </c>
      <c r="C145" s="32">
        <v>230</v>
      </c>
      <c r="D145" s="34">
        <v>3.3849999999999998</v>
      </c>
      <c r="E145" s="34">
        <v>3.5830000000000002</v>
      </c>
      <c r="F145" s="34">
        <v>19.213999999999999</v>
      </c>
      <c r="G145" s="34">
        <v>124.327</v>
      </c>
      <c r="H145" s="34">
        <v>0.11</v>
      </c>
      <c r="I145" s="34">
        <v>15.393000000000001</v>
      </c>
      <c r="J145" s="34">
        <v>225.76</v>
      </c>
      <c r="K145" s="34">
        <v>1.59</v>
      </c>
      <c r="L145" s="34">
        <v>23.391999999999999</v>
      </c>
      <c r="M145" s="34">
        <v>61.826999999999998</v>
      </c>
      <c r="N145" s="34">
        <v>23.550999999999998</v>
      </c>
      <c r="O145" s="34">
        <v>0.99399999999999999</v>
      </c>
    </row>
    <row r="146" spans="1:15" ht="25.5" x14ac:dyDescent="0.2">
      <c r="A146" s="32" t="s">
        <v>151</v>
      </c>
      <c r="B146" s="33" t="s">
        <v>185</v>
      </c>
      <c r="C146" s="32">
        <v>100</v>
      </c>
      <c r="D146" s="34">
        <v>17.05</v>
      </c>
      <c r="E146" s="34">
        <v>9.5990000000000002</v>
      </c>
      <c r="F146" s="34">
        <v>4.1120000000000001</v>
      </c>
      <c r="G146" s="34">
        <v>171.38900000000001</v>
      </c>
      <c r="H146" s="34">
        <v>9.1999999999999998E-2</v>
      </c>
      <c r="I146" s="34">
        <v>0.83599999999999997</v>
      </c>
      <c r="J146" s="34">
        <v>249</v>
      </c>
      <c r="K146" s="34">
        <v>0.46300000000000002</v>
      </c>
      <c r="L146" s="34">
        <v>23.47</v>
      </c>
      <c r="M146" s="34">
        <v>169.72</v>
      </c>
      <c r="N146" s="34">
        <v>24.33</v>
      </c>
      <c r="O146" s="34">
        <v>2.3820000000000001</v>
      </c>
    </row>
    <row r="147" spans="1:15" ht="25.5" x14ac:dyDescent="0.2">
      <c r="A147" s="32" t="s">
        <v>107</v>
      </c>
      <c r="B147" s="33" t="s">
        <v>50</v>
      </c>
      <c r="C147" s="32">
        <v>180</v>
      </c>
      <c r="D147" s="34">
        <v>7.0720000000000001</v>
      </c>
      <c r="E147" s="34">
        <v>3.7320000000000002</v>
      </c>
      <c r="F147" s="34">
        <v>45.171999999999997</v>
      </c>
      <c r="G147" s="34">
        <v>242.756</v>
      </c>
      <c r="H147" s="34">
        <v>0.109</v>
      </c>
      <c r="I147" s="34"/>
      <c r="J147" s="34">
        <v>16</v>
      </c>
      <c r="K147" s="34">
        <v>1</v>
      </c>
      <c r="L147" s="34">
        <v>14.445</v>
      </c>
      <c r="M147" s="34">
        <v>57.15</v>
      </c>
      <c r="N147" s="34">
        <v>10.319000000000001</v>
      </c>
      <c r="O147" s="34">
        <v>1.042</v>
      </c>
    </row>
    <row r="148" spans="1:15" x14ac:dyDescent="0.2">
      <c r="A148" s="32" t="s">
        <v>120</v>
      </c>
      <c r="B148" s="33" t="s">
        <v>59</v>
      </c>
      <c r="C148" s="32">
        <v>200</v>
      </c>
      <c r="D148" s="34">
        <v>0.16</v>
      </c>
      <c r="E148" s="34">
        <v>0.16</v>
      </c>
      <c r="F148" s="34">
        <v>13.9</v>
      </c>
      <c r="G148" s="34">
        <v>58.7</v>
      </c>
      <c r="H148" s="34">
        <v>1.2E-2</v>
      </c>
      <c r="I148" s="34">
        <v>4</v>
      </c>
      <c r="J148" s="34">
        <v>2</v>
      </c>
      <c r="K148" s="34">
        <v>0.08</v>
      </c>
      <c r="L148" s="34">
        <v>6.4</v>
      </c>
      <c r="M148" s="34">
        <v>4.4000000000000004</v>
      </c>
      <c r="N148" s="34">
        <v>3.6</v>
      </c>
      <c r="O148" s="34">
        <v>0.91</v>
      </c>
    </row>
    <row r="149" spans="1:15" x14ac:dyDescent="0.2">
      <c r="A149" s="32"/>
      <c r="B149" s="33" t="s">
        <v>6</v>
      </c>
      <c r="C149" s="32">
        <v>40</v>
      </c>
      <c r="D149" s="34">
        <v>3.16</v>
      </c>
      <c r="E149" s="34">
        <v>0.4</v>
      </c>
      <c r="F149" s="34">
        <v>19.32</v>
      </c>
      <c r="G149" s="34">
        <v>94</v>
      </c>
      <c r="H149" s="34">
        <v>6.4000000000000001E-2</v>
      </c>
      <c r="I149" s="34"/>
      <c r="J149" s="34"/>
      <c r="K149" s="34">
        <v>0.52</v>
      </c>
      <c r="L149" s="34">
        <v>9.1999999999999993</v>
      </c>
      <c r="M149" s="34">
        <v>34.799999999999997</v>
      </c>
      <c r="N149" s="34">
        <v>13.2</v>
      </c>
      <c r="O149" s="34">
        <v>0.8</v>
      </c>
    </row>
    <row r="150" spans="1:15" x14ac:dyDescent="0.2">
      <c r="A150" s="32">
        <v>0</v>
      </c>
      <c r="B150" s="33" t="s">
        <v>57</v>
      </c>
      <c r="C150" s="32">
        <v>50</v>
      </c>
      <c r="D150" s="34">
        <v>3.3</v>
      </c>
      <c r="E150" s="34">
        <v>0.6</v>
      </c>
      <c r="F150" s="34">
        <v>19.82</v>
      </c>
      <c r="G150" s="34">
        <v>99</v>
      </c>
      <c r="H150" s="34">
        <v>8.5000000000000006E-2</v>
      </c>
      <c r="I150" s="34"/>
      <c r="J150" s="34"/>
      <c r="K150" s="34">
        <v>0.5</v>
      </c>
      <c r="L150" s="34">
        <v>14.5</v>
      </c>
      <c r="M150" s="34">
        <v>75</v>
      </c>
      <c r="N150" s="34">
        <v>23.5</v>
      </c>
      <c r="O150" s="34">
        <v>1.95</v>
      </c>
    </row>
    <row r="151" spans="1:15" x14ac:dyDescent="0.2">
      <c r="A151" s="32" t="s">
        <v>24</v>
      </c>
      <c r="B151" s="33"/>
      <c r="C151" s="32"/>
      <c r="D151" s="34">
        <v>35.612000000000002</v>
      </c>
      <c r="E151" s="34">
        <v>24.181000000000001</v>
      </c>
      <c r="F151" s="34">
        <v>128.482</v>
      </c>
      <c r="G151" s="34">
        <v>879.22799999999995</v>
      </c>
      <c r="H151" s="34">
        <v>0.502</v>
      </c>
      <c r="I151" s="34">
        <v>29.029</v>
      </c>
      <c r="J151" s="34">
        <v>498.76</v>
      </c>
      <c r="K151" s="34">
        <v>6.9059999999999997</v>
      </c>
      <c r="L151" s="34">
        <v>123.60299999999999</v>
      </c>
      <c r="M151" s="34">
        <v>444.15699999999998</v>
      </c>
      <c r="N151" s="34">
        <v>118.004</v>
      </c>
      <c r="O151" s="34">
        <v>9.1959999999999997</v>
      </c>
    </row>
    <row r="152" spans="1:15" x14ac:dyDescent="0.2">
      <c r="A152" s="32" t="s">
        <v>9</v>
      </c>
      <c r="B152" s="33"/>
      <c r="C152" s="32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</row>
    <row r="153" spans="1:15" x14ac:dyDescent="0.2">
      <c r="A153" s="32"/>
      <c r="B153" s="33" t="s">
        <v>131</v>
      </c>
      <c r="C153" s="32">
        <v>15</v>
      </c>
      <c r="D153" s="34">
        <v>7.4999999999999997E-2</v>
      </c>
      <c r="E153" s="34"/>
      <c r="F153" s="34">
        <v>12</v>
      </c>
      <c r="G153" s="34">
        <v>48.6</v>
      </c>
      <c r="H153" s="34"/>
      <c r="I153" s="34"/>
      <c r="J153" s="34"/>
      <c r="K153" s="34"/>
      <c r="L153" s="34">
        <v>3.15</v>
      </c>
      <c r="M153" s="34">
        <v>1.65</v>
      </c>
      <c r="N153" s="34">
        <v>1.05</v>
      </c>
      <c r="O153" s="34">
        <v>0.24</v>
      </c>
    </row>
    <row r="154" spans="1:15" x14ac:dyDescent="0.2">
      <c r="A154" s="32">
        <v>386</v>
      </c>
      <c r="B154" s="33" t="s">
        <v>198</v>
      </c>
      <c r="C154" s="32">
        <v>200</v>
      </c>
      <c r="D154" s="34">
        <v>8.1999999999999993</v>
      </c>
      <c r="E154" s="34">
        <v>3</v>
      </c>
      <c r="F154" s="34">
        <v>11.8</v>
      </c>
      <c r="G154" s="34">
        <v>114</v>
      </c>
      <c r="H154" s="34"/>
      <c r="I154" s="34">
        <v>1.2</v>
      </c>
      <c r="J154" s="34">
        <v>20</v>
      </c>
      <c r="K154" s="34"/>
      <c r="L154" s="34">
        <v>248</v>
      </c>
      <c r="M154" s="34">
        <v>190</v>
      </c>
      <c r="N154" s="34">
        <v>30</v>
      </c>
      <c r="O154" s="34">
        <v>0.2</v>
      </c>
    </row>
    <row r="155" spans="1:15" ht="25.5" x14ac:dyDescent="0.2">
      <c r="A155" s="32"/>
      <c r="B155" s="33" t="s">
        <v>177</v>
      </c>
      <c r="C155" s="32">
        <v>250</v>
      </c>
      <c r="D155" s="34">
        <v>2</v>
      </c>
      <c r="E155" s="34">
        <v>0.5</v>
      </c>
      <c r="F155" s="34">
        <v>18.75</v>
      </c>
      <c r="G155" s="34">
        <v>95</v>
      </c>
      <c r="H155" s="34">
        <v>0.15</v>
      </c>
      <c r="I155" s="34">
        <v>95</v>
      </c>
      <c r="J155" s="34"/>
      <c r="K155" s="34">
        <v>0.5</v>
      </c>
      <c r="L155" s="34">
        <v>87.5</v>
      </c>
      <c r="M155" s="34">
        <v>42.5</v>
      </c>
      <c r="N155" s="34">
        <v>27.5</v>
      </c>
      <c r="O155" s="34">
        <v>0.25</v>
      </c>
    </row>
    <row r="156" spans="1:15" x14ac:dyDescent="0.2">
      <c r="A156" s="32" t="s">
        <v>23</v>
      </c>
      <c r="B156" s="33"/>
      <c r="C156" s="32"/>
      <c r="D156" s="34">
        <v>10.275</v>
      </c>
      <c r="E156" s="34">
        <v>3.5</v>
      </c>
      <c r="F156" s="34">
        <v>42.55</v>
      </c>
      <c r="G156" s="34">
        <v>257.60000000000002</v>
      </c>
      <c r="H156" s="34">
        <v>0.15</v>
      </c>
      <c r="I156" s="34">
        <v>96.2</v>
      </c>
      <c r="J156" s="34">
        <v>20</v>
      </c>
      <c r="K156" s="34">
        <v>0.5</v>
      </c>
      <c r="L156" s="34">
        <v>338.65</v>
      </c>
      <c r="M156" s="34">
        <v>234.15</v>
      </c>
      <c r="N156" s="34">
        <v>58.55</v>
      </c>
      <c r="O156" s="34">
        <v>0.69</v>
      </c>
    </row>
    <row r="157" spans="1:15" x14ac:dyDescent="0.2">
      <c r="A157" s="32" t="s">
        <v>35</v>
      </c>
      <c r="B157" s="33"/>
      <c r="C157" s="32"/>
      <c r="D157" s="34">
        <v>76.623999999999995</v>
      </c>
      <c r="E157" s="34">
        <v>53.011000000000003</v>
      </c>
      <c r="F157" s="34">
        <v>280.52800000000002</v>
      </c>
      <c r="G157" s="34">
        <v>1928.9739999999999</v>
      </c>
      <c r="H157" s="34">
        <v>1.0389999999999999</v>
      </c>
      <c r="I157" s="34">
        <v>126.633</v>
      </c>
      <c r="J157" s="34">
        <v>606.78</v>
      </c>
      <c r="K157" s="34">
        <v>9.3480000000000008</v>
      </c>
      <c r="L157" s="34">
        <v>918.86800000000005</v>
      </c>
      <c r="M157" s="34">
        <v>1243.6510000000001</v>
      </c>
      <c r="N157" s="34">
        <v>296.10399999999998</v>
      </c>
      <c r="O157" s="34">
        <v>14.948</v>
      </c>
    </row>
    <row r="158" spans="1:15" x14ac:dyDescent="0.2">
      <c r="A158" s="32" t="s">
        <v>34</v>
      </c>
      <c r="B158" s="33"/>
      <c r="C158" s="32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25.5" x14ac:dyDescent="0.2">
      <c r="A159" s="32" t="s">
        <v>48</v>
      </c>
      <c r="B159" s="33" t="s">
        <v>47</v>
      </c>
      <c r="C159" s="32" t="s">
        <v>0</v>
      </c>
      <c r="D159" s="34" t="s">
        <v>1</v>
      </c>
      <c r="E159" s="34"/>
      <c r="F159" s="34"/>
      <c r="G159" s="34" t="s">
        <v>46</v>
      </c>
      <c r="H159" s="34" t="s">
        <v>11</v>
      </c>
      <c r="I159" s="34"/>
      <c r="J159" s="34"/>
      <c r="K159" s="34"/>
      <c r="L159" s="34" t="s">
        <v>12</v>
      </c>
      <c r="M159" s="34"/>
      <c r="N159" s="34"/>
      <c r="O159" s="34"/>
    </row>
    <row r="160" spans="1:15" x14ac:dyDescent="0.2">
      <c r="A160" s="32"/>
      <c r="B160" s="33"/>
      <c r="C160" s="32"/>
      <c r="D160" s="34" t="s">
        <v>2</v>
      </c>
      <c r="E160" s="34" t="s">
        <v>3</v>
      </c>
      <c r="F160" s="34" t="s">
        <v>4</v>
      </c>
      <c r="G160" s="34"/>
      <c r="H160" s="34" t="s">
        <v>13</v>
      </c>
      <c r="I160" s="34" t="s">
        <v>14</v>
      </c>
      <c r="J160" s="34" t="s">
        <v>15</v>
      </c>
      <c r="K160" s="34" t="s">
        <v>16</v>
      </c>
      <c r="L160" s="34" t="s">
        <v>17</v>
      </c>
      <c r="M160" s="34" t="s">
        <v>18</v>
      </c>
      <c r="N160" s="34" t="s">
        <v>19</v>
      </c>
      <c r="O160" s="34" t="s">
        <v>20</v>
      </c>
    </row>
    <row r="161" spans="1:15" x14ac:dyDescent="0.2">
      <c r="A161" s="32" t="s">
        <v>26</v>
      </c>
      <c r="B161" s="33"/>
      <c r="C161" s="32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25.5" x14ac:dyDescent="0.2">
      <c r="A162" s="32" t="s">
        <v>112</v>
      </c>
      <c r="B162" s="33" t="s">
        <v>65</v>
      </c>
      <c r="C162" s="32">
        <v>40</v>
      </c>
      <c r="D162" s="34">
        <v>0.28000000000000003</v>
      </c>
      <c r="E162" s="34">
        <v>0.04</v>
      </c>
      <c r="F162" s="34">
        <v>0.76</v>
      </c>
      <c r="G162" s="34">
        <v>4.4000000000000004</v>
      </c>
      <c r="H162" s="34">
        <v>1.2E-2</v>
      </c>
      <c r="I162" s="34">
        <v>2.8</v>
      </c>
      <c r="J162" s="34"/>
      <c r="K162" s="34">
        <v>0.04</v>
      </c>
      <c r="L162" s="34">
        <v>6.8</v>
      </c>
      <c r="M162" s="34">
        <v>12</v>
      </c>
      <c r="N162" s="34">
        <v>5.6</v>
      </c>
      <c r="O162" s="34">
        <v>0.2</v>
      </c>
    </row>
    <row r="163" spans="1:15" ht="38.25" x14ac:dyDescent="0.2">
      <c r="A163" s="32" t="s">
        <v>152</v>
      </c>
      <c r="B163" s="33" t="s">
        <v>153</v>
      </c>
      <c r="C163" s="32">
        <v>270</v>
      </c>
      <c r="D163" s="34">
        <v>31.747</v>
      </c>
      <c r="E163" s="34">
        <v>30.297000000000001</v>
      </c>
      <c r="F163" s="34">
        <v>46.912999999999997</v>
      </c>
      <c r="G163" s="34">
        <v>586.99300000000005</v>
      </c>
      <c r="H163" s="34">
        <v>0.15</v>
      </c>
      <c r="I163" s="34">
        <v>1.65</v>
      </c>
      <c r="J163" s="34">
        <v>300</v>
      </c>
      <c r="K163" s="34">
        <v>3.6779999999999999</v>
      </c>
      <c r="L163" s="34">
        <v>29</v>
      </c>
      <c r="M163" s="34">
        <v>380.42</v>
      </c>
      <c r="N163" s="34">
        <v>69.828000000000003</v>
      </c>
      <c r="O163" s="34">
        <v>4.7619999999999996</v>
      </c>
    </row>
    <row r="164" spans="1:15" ht="25.5" x14ac:dyDescent="0.2">
      <c r="A164" s="32" t="s">
        <v>101</v>
      </c>
      <c r="B164" s="33" t="s">
        <v>29</v>
      </c>
      <c r="C164" s="32">
        <v>180</v>
      </c>
      <c r="D164" s="34">
        <v>3.61</v>
      </c>
      <c r="E164" s="34">
        <v>2.75</v>
      </c>
      <c r="F164" s="34">
        <v>12.804</v>
      </c>
      <c r="G164" s="34">
        <v>86.52</v>
      </c>
      <c r="H164" s="34">
        <v>2.1000000000000001E-2</v>
      </c>
      <c r="I164" s="34">
        <v>0.72399999999999998</v>
      </c>
      <c r="J164" s="34">
        <v>9</v>
      </c>
      <c r="K164" s="34"/>
      <c r="L164" s="34">
        <v>112.76600000000001</v>
      </c>
      <c r="M164" s="34">
        <v>81</v>
      </c>
      <c r="N164" s="34">
        <v>12.6</v>
      </c>
      <c r="O164" s="34">
        <v>0.11799999999999999</v>
      </c>
    </row>
    <row r="165" spans="1:15" ht="25.5" x14ac:dyDescent="0.2">
      <c r="A165" s="32"/>
      <c r="B165" s="33" t="s">
        <v>102</v>
      </c>
      <c r="C165" s="32">
        <v>60</v>
      </c>
      <c r="D165" s="34">
        <v>4.5</v>
      </c>
      <c r="E165" s="34">
        <v>1.74</v>
      </c>
      <c r="F165" s="34">
        <v>30.84</v>
      </c>
      <c r="G165" s="34">
        <v>157.02000000000001</v>
      </c>
      <c r="H165" s="34">
        <v>6.6000000000000003E-2</v>
      </c>
      <c r="I165" s="34"/>
      <c r="J165" s="34"/>
      <c r="K165" s="34">
        <v>1.02</v>
      </c>
      <c r="L165" s="34">
        <v>11.4</v>
      </c>
      <c r="M165" s="34">
        <v>39</v>
      </c>
      <c r="N165" s="34">
        <v>7.8</v>
      </c>
      <c r="O165" s="34">
        <v>0.72</v>
      </c>
    </row>
    <row r="166" spans="1:15" x14ac:dyDescent="0.2">
      <c r="A166" s="32" t="s">
        <v>25</v>
      </c>
      <c r="B166" s="33"/>
      <c r="C166" s="32"/>
      <c r="D166" s="34">
        <v>40.137</v>
      </c>
      <c r="E166" s="34">
        <v>34.826999999999998</v>
      </c>
      <c r="F166" s="34">
        <v>91.316999999999993</v>
      </c>
      <c r="G166" s="34">
        <v>834.93299999999999</v>
      </c>
      <c r="H166" s="34">
        <v>0.249</v>
      </c>
      <c r="I166" s="34">
        <v>5.1740000000000004</v>
      </c>
      <c r="J166" s="34">
        <v>309</v>
      </c>
      <c r="K166" s="34">
        <v>4.7380000000000004</v>
      </c>
      <c r="L166" s="34">
        <v>159.96600000000001</v>
      </c>
      <c r="M166" s="34">
        <v>512.41999999999996</v>
      </c>
      <c r="N166" s="34">
        <v>95.828000000000003</v>
      </c>
      <c r="O166" s="34">
        <v>5.7990000000000004</v>
      </c>
    </row>
    <row r="167" spans="1:15" x14ac:dyDescent="0.2">
      <c r="A167" s="32" t="s">
        <v>8</v>
      </c>
      <c r="B167" s="33"/>
      <c r="C167" s="32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25.5" x14ac:dyDescent="0.2">
      <c r="A168" s="32" t="s">
        <v>154</v>
      </c>
      <c r="B168" s="33" t="s">
        <v>51</v>
      </c>
      <c r="C168" s="32">
        <v>100</v>
      </c>
      <c r="D168" s="34">
        <v>1.667</v>
      </c>
      <c r="E168" s="34">
        <v>2.1800000000000002</v>
      </c>
      <c r="F168" s="34">
        <v>8.1989999999999998</v>
      </c>
      <c r="G168" s="34">
        <v>59.491999999999997</v>
      </c>
      <c r="H168" s="34">
        <v>4.4999999999999998E-2</v>
      </c>
      <c r="I168" s="34">
        <v>9.8000000000000007</v>
      </c>
      <c r="J168" s="34">
        <v>13.4</v>
      </c>
      <c r="K168" s="34">
        <v>1.026</v>
      </c>
      <c r="L168" s="34">
        <v>27.93</v>
      </c>
      <c r="M168" s="34">
        <v>41.92</v>
      </c>
      <c r="N168" s="34">
        <v>18.57</v>
      </c>
      <c r="O168" s="34">
        <v>1.3109999999999999</v>
      </c>
    </row>
    <row r="169" spans="1:15" ht="51" x14ac:dyDescent="0.2">
      <c r="A169" s="32" t="s">
        <v>155</v>
      </c>
      <c r="B169" s="33" t="s">
        <v>186</v>
      </c>
      <c r="C169" s="32">
        <v>230</v>
      </c>
      <c r="D169" s="34">
        <v>3.2949999999999999</v>
      </c>
      <c r="E169" s="34">
        <v>6.7610000000000001</v>
      </c>
      <c r="F169" s="34">
        <v>8.7650000000000006</v>
      </c>
      <c r="G169" s="34">
        <v>111.364</v>
      </c>
      <c r="H169" s="34">
        <v>6.4000000000000001E-2</v>
      </c>
      <c r="I169" s="34">
        <v>19.849</v>
      </c>
      <c r="J169" s="34">
        <v>231.14</v>
      </c>
      <c r="K169" s="34">
        <v>2.4750000000000001</v>
      </c>
      <c r="L169" s="34">
        <v>47.231999999999999</v>
      </c>
      <c r="M169" s="34">
        <v>58.476999999999997</v>
      </c>
      <c r="N169" s="34">
        <v>23.751000000000001</v>
      </c>
      <c r="O169" s="34">
        <v>0.93899999999999995</v>
      </c>
    </row>
    <row r="170" spans="1:15" ht="25.5" x14ac:dyDescent="0.2">
      <c r="A170" s="32" t="s">
        <v>147</v>
      </c>
      <c r="B170" s="33" t="s">
        <v>148</v>
      </c>
      <c r="C170" s="32">
        <v>90</v>
      </c>
      <c r="D170" s="34">
        <v>15.025</v>
      </c>
      <c r="E170" s="34">
        <v>14.098000000000001</v>
      </c>
      <c r="F170" s="34">
        <v>15.153</v>
      </c>
      <c r="G170" s="34">
        <v>248.273</v>
      </c>
      <c r="H170" s="34">
        <v>0.111</v>
      </c>
      <c r="I170" s="34">
        <v>1.34</v>
      </c>
      <c r="J170" s="34">
        <v>46.9</v>
      </c>
      <c r="K170" s="34">
        <v>1.9379999999999999</v>
      </c>
      <c r="L170" s="34">
        <v>19.782</v>
      </c>
      <c r="M170" s="34">
        <v>135.495</v>
      </c>
      <c r="N170" s="34">
        <v>23.378</v>
      </c>
      <c r="O170" s="34">
        <v>1.7809999999999999</v>
      </c>
    </row>
    <row r="171" spans="1:15" x14ac:dyDescent="0.2">
      <c r="A171" s="32" t="s">
        <v>106</v>
      </c>
      <c r="B171" s="33" t="s">
        <v>64</v>
      </c>
      <c r="C171" s="32">
        <v>30</v>
      </c>
      <c r="D171" s="34">
        <v>0.42399999999999999</v>
      </c>
      <c r="E171" s="34">
        <v>1.226</v>
      </c>
      <c r="F171" s="34">
        <v>1.6859999999999999</v>
      </c>
      <c r="G171" s="34">
        <v>19.64</v>
      </c>
      <c r="H171" s="34">
        <v>1.7999999999999999E-2</v>
      </c>
      <c r="I171" s="34">
        <v>3.2000000000000001E-2</v>
      </c>
      <c r="J171" s="34">
        <v>8</v>
      </c>
      <c r="K171" s="34">
        <v>5.3999999999999999E-2</v>
      </c>
      <c r="L171" s="34">
        <v>7.4</v>
      </c>
      <c r="M171" s="34">
        <v>6.6</v>
      </c>
      <c r="N171" s="34">
        <v>1.04</v>
      </c>
      <c r="O171" s="34">
        <v>0.04</v>
      </c>
    </row>
    <row r="172" spans="1:15" ht="25.5" x14ac:dyDescent="0.2">
      <c r="A172" s="32" t="s">
        <v>156</v>
      </c>
      <c r="B172" s="33" t="s">
        <v>79</v>
      </c>
      <c r="C172" s="32">
        <v>180</v>
      </c>
      <c r="D172" s="34">
        <v>2.718</v>
      </c>
      <c r="E172" s="34">
        <v>3.1160000000000001</v>
      </c>
      <c r="F172" s="34">
        <v>14.56</v>
      </c>
      <c r="G172" s="34">
        <v>99.616</v>
      </c>
      <c r="H172" s="34">
        <v>0.13</v>
      </c>
      <c r="I172" s="34">
        <v>9.5</v>
      </c>
      <c r="J172" s="34">
        <v>3816</v>
      </c>
      <c r="K172" s="34">
        <v>0.83</v>
      </c>
      <c r="L172" s="34">
        <v>52.62</v>
      </c>
      <c r="M172" s="34">
        <v>107.42</v>
      </c>
      <c r="N172" s="34">
        <v>72.52</v>
      </c>
      <c r="O172" s="34">
        <v>1.3620000000000001</v>
      </c>
    </row>
    <row r="173" spans="1:15" ht="25.5" x14ac:dyDescent="0.2">
      <c r="A173" s="32" t="s">
        <v>108</v>
      </c>
      <c r="B173" s="33" t="s">
        <v>109</v>
      </c>
      <c r="C173" s="32">
        <v>200</v>
      </c>
      <c r="D173" s="34">
        <v>0.78</v>
      </c>
      <c r="E173" s="34">
        <v>0.06</v>
      </c>
      <c r="F173" s="34">
        <v>20.12</v>
      </c>
      <c r="G173" s="34">
        <v>85.3</v>
      </c>
      <c r="H173" s="34">
        <v>0.02</v>
      </c>
      <c r="I173" s="34">
        <v>0.8</v>
      </c>
      <c r="J173" s="34"/>
      <c r="K173" s="34">
        <v>1.1000000000000001</v>
      </c>
      <c r="L173" s="34">
        <v>32</v>
      </c>
      <c r="M173" s="34">
        <v>29.2</v>
      </c>
      <c r="N173" s="34">
        <v>21</v>
      </c>
      <c r="O173" s="34">
        <v>0.67</v>
      </c>
    </row>
    <row r="174" spans="1:15" x14ac:dyDescent="0.2">
      <c r="A174" s="32"/>
      <c r="B174" s="33" t="s">
        <v>6</v>
      </c>
      <c r="C174" s="32">
        <v>40</v>
      </c>
      <c r="D174" s="34">
        <v>3.16</v>
      </c>
      <c r="E174" s="34">
        <v>0.4</v>
      </c>
      <c r="F174" s="34">
        <v>19.32</v>
      </c>
      <c r="G174" s="34">
        <v>94</v>
      </c>
      <c r="H174" s="34">
        <v>6.4000000000000001E-2</v>
      </c>
      <c r="I174" s="34"/>
      <c r="J174" s="34"/>
      <c r="K174" s="34">
        <v>0.52</v>
      </c>
      <c r="L174" s="34">
        <v>9.1999999999999993</v>
      </c>
      <c r="M174" s="34">
        <v>34.799999999999997</v>
      </c>
      <c r="N174" s="34">
        <v>13.2</v>
      </c>
      <c r="O174" s="34">
        <v>0.8</v>
      </c>
    </row>
    <row r="175" spans="1:15" x14ac:dyDescent="0.2">
      <c r="A175" s="32">
        <v>0</v>
      </c>
      <c r="B175" s="33" t="s">
        <v>57</v>
      </c>
      <c r="C175" s="32">
        <v>50</v>
      </c>
      <c r="D175" s="34">
        <v>3.3</v>
      </c>
      <c r="E175" s="34">
        <v>0.6</v>
      </c>
      <c r="F175" s="34">
        <v>19.82</v>
      </c>
      <c r="G175" s="34">
        <v>99</v>
      </c>
      <c r="H175" s="34">
        <v>8.5000000000000006E-2</v>
      </c>
      <c r="I175" s="34"/>
      <c r="J175" s="34"/>
      <c r="K175" s="34">
        <v>0.5</v>
      </c>
      <c r="L175" s="34">
        <v>14.5</v>
      </c>
      <c r="M175" s="34">
        <v>75</v>
      </c>
      <c r="N175" s="34">
        <v>23.5</v>
      </c>
      <c r="O175" s="34">
        <v>1.95</v>
      </c>
    </row>
    <row r="176" spans="1:15" x14ac:dyDescent="0.2">
      <c r="A176" s="32" t="s">
        <v>24</v>
      </c>
      <c r="B176" s="33"/>
      <c r="C176" s="32"/>
      <c r="D176" s="34">
        <v>30.369</v>
      </c>
      <c r="E176" s="34">
        <v>28.440999999999999</v>
      </c>
      <c r="F176" s="34">
        <v>107.623</v>
      </c>
      <c r="G176" s="34">
        <v>816.68499999999995</v>
      </c>
      <c r="H176" s="34">
        <v>0.53800000000000003</v>
      </c>
      <c r="I176" s="34">
        <v>41.320999999999998</v>
      </c>
      <c r="J176" s="34">
        <v>4115.4399999999996</v>
      </c>
      <c r="K176" s="34">
        <v>8.4429999999999996</v>
      </c>
      <c r="L176" s="34">
        <v>210.66399999999999</v>
      </c>
      <c r="M176" s="34">
        <v>488.91199999999998</v>
      </c>
      <c r="N176" s="34">
        <v>196.959</v>
      </c>
      <c r="O176" s="34">
        <v>8.8529999999999998</v>
      </c>
    </row>
    <row r="177" spans="1:15" x14ac:dyDescent="0.2">
      <c r="A177" s="32" t="s">
        <v>9</v>
      </c>
      <c r="B177" s="33"/>
      <c r="C177" s="32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x14ac:dyDescent="0.2">
      <c r="A178" s="32"/>
      <c r="B178" s="33" t="s">
        <v>110</v>
      </c>
      <c r="C178" s="32">
        <v>15</v>
      </c>
      <c r="D178" s="34">
        <v>1.125</v>
      </c>
      <c r="E178" s="34">
        <v>1.47</v>
      </c>
      <c r="F178" s="34">
        <v>11.16</v>
      </c>
      <c r="G178" s="34">
        <v>62.55</v>
      </c>
      <c r="H178" s="34">
        <v>1.2E-2</v>
      </c>
      <c r="I178" s="34"/>
      <c r="J178" s="34">
        <v>1.5</v>
      </c>
      <c r="K178" s="34"/>
      <c r="L178" s="34">
        <v>4.3499999999999996</v>
      </c>
      <c r="M178" s="34">
        <v>13.5</v>
      </c>
      <c r="N178" s="34">
        <v>3</v>
      </c>
      <c r="O178" s="34">
        <v>0.315</v>
      </c>
    </row>
    <row r="179" spans="1:15" x14ac:dyDescent="0.2">
      <c r="A179" s="32">
        <v>386</v>
      </c>
      <c r="B179" s="33" t="s">
        <v>198</v>
      </c>
      <c r="C179" s="32">
        <v>200</v>
      </c>
      <c r="D179" s="34">
        <v>8.1999999999999993</v>
      </c>
      <c r="E179" s="34">
        <v>3</v>
      </c>
      <c r="F179" s="34">
        <v>11.8</v>
      </c>
      <c r="G179" s="34">
        <v>114</v>
      </c>
      <c r="H179" s="34"/>
      <c r="I179" s="34">
        <v>1.2</v>
      </c>
      <c r="J179" s="34">
        <v>20</v>
      </c>
      <c r="K179" s="34"/>
      <c r="L179" s="34">
        <v>248</v>
      </c>
      <c r="M179" s="34">
        <v>190</v>
      </c>
      <c r="N179" s="34">
        <v>30</v>
      </c>
      <c r="O179" s="34">
        <v>0.2</v>
      </c>
    </row>
    <row r="180" spans="1:15" ht="25.5" x14ac:dyDescent="0.2">
      <c r="A180" s="32"/>
      <c r="B180" s="33" t="s">
        <v>111</v>
      </c>
      <c r="C180" s="32">
        <v>250</v>
      </c>
      <c r="D180" s="34">
        <v>1</v>
      </c>
      <c r="E180" s="34">
        <v>1</v>
      </c>
      <c r="F180" s="34">
        <v>24.5</v>
      </c>
      <c r="G180" s="34">
        <v>117.5</v>
      </c>
      <c r="H180" s="34">
        <v>7.4999999999999997E-2</v>
      </c>
      <c r="I180" s="34">
        <v>25</v>
      </c>
      <c r="J180" s="34">
        <v>12.5</v>
      </c>
      <c r="K180" s="34">
        <v>0.5</v>
      </c>
      <c r="L180" s="34">
        <v>40</v>
      </c>
      <c r="M180" s="34">
        <v>27.5</v>
      </c>
      <c r="N180" s="34">
        <v>22.5</v>
      </c>
      <c r="O180" s="34">
        <v>5.5</v>
      </c>
    </row>
    <row r="181" spans="1:15" x14ac:dyDescent="0.2">
      <c r="A181" s="32" t="s">
        <v>23</v>
      </c>
      <c r="B181" s="33"/>
      <c r="C181" s="32"/>
      <c r="D181" s="34">
        <v>10.324999999999999</v>
      </c>
      <c r="E181" s="34">
        <v>5.47</v>
      </c>
      <c r="F181" s="34">
        <v>47.46</v>
      </c>
      <c r="G181" s="34">
        <v>294.05</v>
      </c>
      <c r="H181" s="34">
        <v>8.6999999999999994E-2</v>
      </c>
      <c r="I181" s="34">
        <v>26.2</v>
      </c>
      <c r="J181" s="34">
        <v>34</v>
      </c>
      <c r="K181" s="34">
        <v>0.5</v>
      </c>
      <c r="L181" s="34">
        <v>292.35000000000002</v>
      </c>
      <c r="M181" s="34">
        <v>231</v>
      </c>
      <c r="N181" s="34">
        <v>55.5</v>
      </c>
      <c r="O181" s="34">
        <v>6.0149999999999997</v>
      </c>
    </row>
    <row r="182" spans="1:15" x14ac:dyDescent="0.2">
      <c r="A182" s="32" t="s">
        <v>33</v>
      </c>
      <c r="B182" s="33"/>
      <c r="C182" s="32"/>
      <c r="D182" s="34">
        <v>80.831000000000003</v>
      </c>
      <c r="E182" s="34">
        <v>68.736999999999995</v>
      </c>
      <c r="F182" s="34">
        <v>246.4</v>
      </c>
      <c r="G182" s="34">
        <v>1945.6690000000001</v>
      </c>
      <c r="H182" s="34">
        <v>0.874</v>
      </c>
      <c r="I182" s="34">
        <v>72.694999999999993</v>
      </c>
      <c r="J182" s="34">
        <v>4458.4399999999996</v>
      </c>
      <c r="K182" s="34">
        <v>13.680999999999999</v>
      </c>
      <c r="L182" s="34">
        <v>662.98</v>
      </c>
      <c r="M182" s="34">
        <v>1232.3320000000001</v>
      </c>
      <c r="N182" s="34">
        <v>348.28699999999998</v>
      </c>
      <c r="O182" s="34">
        <v>20.667000000000002</v>
      </c>
    </row>
    <row r="183" spans="1:15" x14ac:dyDescent="0.2">
      <c r="A183" s="32" t="s">
        <v>32</v>
      </c>
      <c r="B183" s="33"/>
      <c r="C183" s="32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25.5" x14ac:dyDescent="0.2">
      <c r="A184" s="32" t="s">
        <v>48</v>
      </c>
      <c r="B184" s="33" t="s">
        <v>47</v>
      </c>
      <c r="C184" s="32" t="s">
        <v>0</v>
      </c>
      <c r="D184" s="34" t="s">
        <v>1</v>
      </c>
      <c r="E184" s="34"/>
      <c r="F184" s="34"/>
      <c r="G184" s="34" t="s">
        <v>46</v>
      </c>
      <c r="H184" s="34" t="s">
        <v>11</v>
      </c>
      <c r="I184" s="34"/>
      <c r="J184" s="34"/>
      <c r="K184" s="34"/>
      <c r="L184" s="34" t="s">
        <v>12</v>
      </c>
      <c r="M184" s="34"/>
      <c r="N184" s="34"/>
      <c r="O184" s="34"/>
    </row>
    <row r="185" spans="1:15" x14ac:dyDescent="0.2">
      <c r="A185" s="32"/>
      <c r="B185" s="33"/>
      <c r="C185" s="32"/>
      <c r="D185" s="34" t="s">
        <v>2</v>
      </c>
      <c r="E185" s="34" t="s">
        <v>3</v>
      </c>
      <c r="F185" s="34" t="s">
        <v>4</v>
      </c>
      <c r="G185" s="34"/>
      <c r="H185" s="34" t="s">
        <v>13</v>
      </c>
      <c r="I185" s="34" t="s">
        <v>14</v>
      </c>
      <c r="J185" s="34" t="s">
        <v>15</v>
      </c>
      <c r="K185" s="34" t="s">
        <v>16</v>
      </c>
      <c r="L185" s="34" t="s">
        <v>17</v>
      </c>
      <c r="M185" s="34" t="s">
        <v>18</v>
      </c>
      <c r="N185" s="34" t="s">
        <v>19</v>
      </c>
      <c r="O185" s="34" t="s">
        <v>20</v>
      </c>
    </row>
    <row r="186" spans="1:15" x14ac:dyDescent="0.2">
      <c r="A186" s="32" t="s">
        <v>26</v>
      </c>
      <c r="B186" s="33"/>
      <c r="C186" s="32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x14ac:dyDescent="0.2">
      <c r="A187" s="32" t="s">
        <v>158</v>
      </c>
      <c r="B187" s="33" t="s">
        <v>54</v>
      </c>
      <c r="C187" s="32">
        <v>170</v>
      </c>
      <c r="D187" s="34">
        <v>31.055</v>
      </c>
      <c r="E187" s="34">
        <v>19.748000000000001</v>
      </c>
      <c r="F187" s="34">
        <v>27.739000000000001</v>
      </c>
      <c r="G187" s="34">
        <v>419.40499999999997</v>
      </c>
      <c r="H187" s="34">
        <v>0.16600000000000001</v>
      </c>
      <c r="I187" s="34">
        <v>0.80800000000000005</v>
      </c>
      <c r="J187" s="34">
        <v>122.5</v>
      </c>
      <c r="K187" s="34">
        <v>0.39600000000000002</v>
      </c>
      <c r="L187" s="34">
        <v>277.58499999999998</v>
      </c>
      <c r="M187" s="34">
        <v>381.02800000000002</v>
      </c>
      <c r="N187" s="34">
        <v>42.631999999999998</v>
      </c>
      <c r="O187" s="34">
        <v>1.2589999999999999</v>
      </c>
    </row>
    <row r="188" spans="1:15" x14ac:dyDescent="0.2">
      <c r="A188" s="32" t="s">
        <v>159</v>
      </c>
      <c r="B188" s="33" t="s">
        <v>80</v>
      </c>
      <c r="C188" s="32">
        <v>30</v>
      </c>
      <c r="D188" s="34">
        <v>0.156</v>
      </c>
      <c r="E188" s="34">
        <v>8.9999999999999993E-3</v>
      </c>
      <c r="F188" s="34">
        <v>19.494</v>
      </c>
      <c r="G188" s="34">
        <v>78.78</v>
      </c>
      <c r="H188" s="34">
        <v>3.0000000000000001E-3</v>
      </c>
      <c r="I188" s="34">
        <v>0.12</v>
      </c>
      <c r="J188" s="34">
        <v>17.489999999999998</v>
      </c>
      <c r="K188" s="34">
        <v>0.16500000000000001</v>
      </c>
      <c r="L188" s="34">
        <v>4.8</v>
      </c>
      <c r="M188" s="34">
        <v>4.38</v>
      </c>
      <c r="N188" s="34">
        <v>3.15</v>
      </c>
      <c r="O188" s="34">
        <v>0.15</v>
      </c>
    </row>
    <row r="189" spans="1:15" x14ac:dyDescent="0.2">
      <c r="A189" s="32" t="s">
        <v>143</v>
      </c>
      <c r="B189" s="33" t="s">
        <v>181</v>
      </c>
      <c r="C189" s="32">
        <v>207</v>
      </c>
      <c r="D189" s="34">
        <v>6.3E-2</v>
      </c>
      <c r="E189" s="34">
        <v>7.0000000000000001E-3</v>
      </c>
      <c r="F189" s="34">
        <v>0.21299999999999999</v>
      </c>
      <c r="G189" s="34">
        <v>2.3919999999999999</v>
      </c>
      <c r="H189" s="34">
        <v>4.0000000000000001E-3</v>
      </c>
      <c r="I189" s="34">
        <v>2.9</v>
      </c>
      <c r="J189" s="34"/>
      <c r="K189" s="34">
        <v>1.4E-2</v>
      </c>
      <c r="L189" s="34">
        <v>7.75</v>
      </c>
      <c r="M189" s="34">
        <v>9.7799999999999994</v>
      </c>
      <c r="N189" s="34">
        <v>5.24</v>
      </c>
      <c r="O189" s="34">
        <v>0.86199999999999999</v>
      </c>
    </row>
    <row r="190" spans="1:15" ht="25.5" x14ac:dyDescent="0.2">
      <c r="A190" s="32"/>
      <c r="B190" s="33" t="s">
        <v>102</v>
      </c>
      <c r="C190" s="32">
        <v>60</v>
      </c>
      <c r="D190" s="34">
        <v>4.5</v>
      </c>
      <c r="E190" s="34">
        <v>1.74</v>
      </c>
      <c r="F190" s="34">
        <v>30.84</v>
      </c>
      <c r="G190" s="34">
        <v>157.02000000000001</v>
      </c>
      <c r="H190" s="34">
        <v>6.6000000000000003E-2</v>
      </c>
      <c r="I190" s="34"/>
      <c r="J190" s="34"/>
      <c r="K190" s="34">
        <v>1.02</v>
      </c>
      <c r="L190" s="34">
        <v>11.4</v>
      </c>
      <c r="M190" s="34">
        <v>39</v>
      </c>
      <c r="N190" s="34">
        <v>7.8</v>
      </c>
      <c r="O190" s="34">
        <v>0.72</v>
      </c>
    </row>
    <row r="191" spans="1:15" ht="25.5" x14ac:dyDescent="0.2">
      <c r="A191" s="32"/>
      <c r="B191" s="33" t="s">
        <v>111</v>
      </c>
      <c r="C191" s="32">
        <v>200</v>
      </c>
      <c r="D191" s="34">
        <v>0.8</v>
      </c>
      <c r="E191" s="34">
        <v>0.8</v>
      </c>
      <c r="F191" s="34">
        <v>19.600000000000001</v>
      </c>
      <c r="G191" s="34">
        <v>94</v>
      </c>
      <c r="H191" s="34">
        <v>0.06</v>
      </c>
      <c r="I191" s="34">
        <v>20</v>
      </c>
      <c r="J191" s="34">
        <v>10</v>
      </c>
      <c r="K191" s="34">
        <v>0.4</v>
      </c>
      <c r="L191" s="34">
        <v>32</v>
      </c>
      <c r="M191" s="34">
        <v>22</v>
      </c>
      <c r="N191" s="34">
        <v>18</v>
      </c>
      <c r="O191" s="34">
        <v>4.4000000000000004</v>
      </c>
    </row>
    <row r="192" spans="1:15" x14ac:dyDescent="0.2">
      <c r="A192" s="32" t="s">
        <v>25</v>
      </c>
      <c r="B192" s="33"/>
      <c r="C192" s="32"/>
      <c r="D192" s="34">
        <v>36.573999999999998</v>
      </c>
      <c r="E192" s="34">
        <v>22.303999999999998</v>
      </c>
      <c r="F192" s="34">
        <v>97.885999999999996</v>
      </c>
      <c r="G192" s="34">
        <v>751.59699999999998</v>
      </c>
      <c r="H192" s="34">
        <v>0.29899999999999999</v>
      </c>
      <c r="I192" s="34">
        <v>23.827999999999999</v>
      </c>
      <c r="J192" s="34">
        <v>149.99</v>
      </c>
      <c r="K192" s="34">
        <v>1.9950000000000001</v>
      </c>
      <c r="L192" s="34">
        <v>333.53500000000003</v>
      </c>
      <c r="M192" s="34">
        <v>456.18799999999999</v>
      </c>
      <c r="N192" s="34">
        <v>76.822000000000003</v>
      </c>
      <c r="O192" s="34">
        <v>7.391</v>
      </c>
    </row>
    <row r="193" spans="1:15" x14ac:dyDescent="0.2">
      <c r="A193" s="32" t="s">
        <v>8</v>
      </c>
      <c r="B193" s="33"/>
      <c r="C193" s="32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25.5" x14ac:dyDescent="0.2">
      <c r="A194" s="32" t="s">
        <v>160</v>
      </c>
      <c r="B194" s="33" t="s">
        <v>81</v>
      </c>
      <c r="C194" s="32">
        <v>100</v>
      </c>
      <c r="D194" s="34">
        <v>1.4950000000000001</v>
      </c>
      <c r="E194" s="34">
        <v>0.108</v>
      </c>
      <c r="F194" s="34">
        <v>12.567</v>
      </c>
      <c r="G194" s="34">
        <v>58.66</v>
      </c>
      <c r="H194" s="34">
        <v>5.8999999999999997E-2</v>
      </c>
      <c r="I194" s="34">
        <v>4.63</v>
      </c>
      <c r="J194" s="34">
        <v>1780.81</v>
      </c>
      <c r="K194" s="34">
        <v>0.73299999999999998</v>
      </c>
      <c r="L194" s="34">
        <v>34.69</v>
      </c>
      <c r="M194" s="34">
        <v>58.07</v>
      </c>
      <c r="N194" s="34">
        <v>40.409999999999997</v>
      </c>
      <c r="O194" s="34">
        <v>0.84199999999999997</v>
      </c>
    </row>
    <row r="195" spans="1:15" ht="25.5" x14ac:dyDescent="0.2">
      <c r="A195" s="32" t="s">
        <v>161</v>
      </c>
      <c r="B195" s="33" t="s">
        <v>194</v>
      </c>
      <c r="C195" s="32">
        <v>230</v>
      </c>
      <c r="D195" s="34">
        <v>7.5270000000000001</v>
      </c>
      <c r="E195" s="34">
        <v>6.16</v>
      </c>
      <c r="F195" s="34">
        <v>13.023</v>
      </c>
      <c r="G195" s="34">
        <v>138.322</v>
      </c>
      <c r="H195" s="34">
        <v>0.158</v>
      </c>
      <c r="I195" s="34">
        <v>20.9</v>
      </c>
      <c r="J195" s="34">
        <v>8.4</v>
      </c>
      <c r="K195" s="34">
        <v>2.4319999999999999</v>
      </c>
      <c r="L195" s="34">
        <v>22.809000000000001</v>
      </c>
      <c r="M195" s="34">
        <v>109.20699999999999</v>
      </c>
      <c r="N195" s="34">
        <v>30.628</v>
      </c>
      <c r="O195" s="34">
        <v>1.113</v>
      </c>
    </row>
    <row r="196" spans="1:15" x14ac:dyDescent="0.2">
      <c r="A196" s="32" t="s">
        <v>192</v>
      </c>
      <c r="B196" s="33" t="s">
        <v>196</v>
      </c>
      <c r="C196" s="32">
        <v>100</v>
      </c>
      <c r="D196" s="34">
        <v>14.19</v>
      </c>
      <c r="E196" s="34">
        <v>7.633</v>
      </c>
      <c r="F196" s="34">
        <v>8.0549999999999997</v>
      </c>
      <c r="G196" s="34">
        <v>158.71100000000001</v>
      </c>
      <c r="H196" s="34">
        <v>0.26300000000000001</v>
      </c>
      <c r="I196" s="34">
        <v>25.475999999999999</v>
      </c>
      <c r="J196" s="34">
        <v>6086</v>
      </c>
      <c r="K196" s="34">
        <v>1.6779999999999999</v>
      </c>
      <c r="L196" s="34">
        <v>26.72</v>
      </c>
      <c r="M196" s="34">
        <v>251.23</v>
      </c>
      <c r="N196" s="34">
        <v>16.84</v>
      </c>
      <c r="O196" s="34">
        <v>5.2930000000000001</v>
      </c>
    </row>
    <row r="197" spans="1:15" ht="25.5" x14ac:dyDescent="0.2">
      <c r="A197" s="32" t="s">
        <v>162</v>
      </c>
      <c r="B197" s="33" t="s">
        <v>56</v>
      </c>
      <c r="C197" s="32">
        <v>180</v>
      </c>
      <c r="D197" s="34">
        <v>10.135999999999999</v>
      </c>
      <c r="E197" s="34">
        <v>7.7149999999999999</v>
      </c>
      <c r="F197" s="34">
        <v>45.771000000000001</v>
      </c>
      <c r="G197" s="34">
        <v>292.66300000000001</v>
      </c>
      <c r="H197" s="34">
        <v>0.34499999999999997</v>
      </c>
      <c r="I197" s="34"/>
      <c r="J197" s="34">
        <v>28</v>
      </c>
      <c r="K197" s="34">
        <v>0.71</v>
      </c>
      <c r="L197" s="34">
        <v>18.983000000000001</v>
      </c>
      <c r="M197" s="34">
        <v>240.76599999999999</v>
      </c>
      <c r="N197" s="34">
        <v>160.078</v>
      </c>
      <c r="O197" s="34">
        <v>5.3840000000000003</v>
      </c>
    </row>
    <row r="198" spans="1:15" x14ac:dyDescent="0.2">
      <c r="A198" s="32" t="s">
        <v>120</v>
      </c>
      <c r="B198" s="33" t="s">
        <v>59</v>
      </c>
      <c r="C198" s="32">
        <v>200</v>
      </c>
      <c r="D198" s="34">
        <v>0.16</v>
      </c>
      <c r="E198" s="34">
        <v>0.16</v>
      </c>
      <c r="F198" s="34">
        <v>13.9</v>
      </c>
      <c r="G198" s="34">
        <v>58.7</v>
      </c>
      <c r="H198" s="34">
        <v>1.2E-2</v>
      </c>
      <c r="I198" s="34">
        <v>4</v>
      </c>
      <c r="J198" s="34">
        <v>2</v>
      </c>
      <c r="K198" s="34">
        <v>0.08</v>
      </c>
      <c r="L198" s="34">
        <v>6.4</v>
      </c>
      <c r="M198" s="34">
        <v>4.4000000000000004</v>
      </c>
      <c r="N198" s="34">
        <v>3.6</v>
      </c>
      <c r="O198" s="34">
        <v>0.91</v>
      </c>
    </row>
    <row r="199" spans="1:15" x14ac:dyDescent="0.2">
      <c r="A199" s="32"/>
      <c r="B199" s="33" t="s">
        <v>6</v>
      </c>
      <c r="C199" s="32">
        <v>40</v>
      </c>
      <c r="D199" s="34">
        <v>3.16</v>
      </c>
      <c r="E199" s="34">
        <v>0.4</v>
      </c>
      <c r="F199" s="34">
        <v>19.32</v>
      </c>
      <c r="G199" s="34">
        <v>94</v>
      </c>
      <c r="H199" s="34">
        <v>6.4000000000000001E-2</v>
      </c>
      <c r="I199" s="34"/>
      <c r="J199" s="34"/>
      <c r="K199" s="34">
        <v>0.52</v>
      </c>
      <c r="L199" s="34">
        <v>9.1999999999999993</v>
      </c>
      <c r="M199" s="34">
        <v>34.799999999999997</v>
      </c>
      <c r="N199" s="34">
        <v>13.2</v>
      </c>
      <c r="O199" s="34">
        <v>0.8</v>
      </c>
    </row>
    <row r="200" spans="1:15" x14ac:dyDescent="0.2">
      <c r="A200" s="32">
        <v>0</v>
      </c>
      <c r="B200" s="33" t="s">
        <v>57</v>
      </c>
      <c r="C200" s="32">
        <v>50</v>
      </c>
      <c r="D200" s="34">
        <v>3.3</v>
      </c>
      <c r="E200" s="34">
        <v>0.6</v>
      </c>
      <c r="F200" s="34">
        <v>19.82</v>
      </c>
      <c r="G200" s="34">
        <v>99</v>
      </c>
      <c r="H200" s="34">
        <v>8.5000000000000006E-2</v>
      </c>
      <c r="I200" s="34"/>
      <c r="J200" s="34"/>
      <c r="K200" s="34">
        <v>0.5</v>
      </c>
      <c r="L200" s="34">
        <v>14.5</v>
      </c>
      <c r="M200" s="34">
        <v>75</v>
      </c>
      <c r="N200" s="34">
        <v>23.5</v>
      </c>
      <c r="O200" s="34">
        <v>1.95</v>
      </c>
    </row>
    <row r="201" spans="1:15" x14ac:dyDescent="0.2">
      <c r="A201" s="32" t="s">
        <v>24</v>
      </c>
      <c r="B201" s="33"/>
      <c r="C201" s="32"/>
      <c r="D201" s="34">
        <v>39.968000000000004</v>
      </c>
      <c r="E201" s="34">
        <v>22.776</v>
      </c>
      <c r="F201" s="34">
        <v>132.45599999999999</v>
      </c>
      <c r="G201" s="34">
        <v>900.05600000000004</v>
      </c>
      <c r="H201" s="34">
        <v>0.98599999999999999</v>
      </c>
      <c r="I201" s="34">
        <v>55.006</v>
      </c>
      <c r="J201" s="34">
        <v>7905.21</v>
      </c>
      <c r="K201" s="34">
        <v>6.6529999999999996</v>
      </c>
      <c r="L201" s="34">
        <v>133.30099999999999</v>
      </c>
      <c r="M201" s="34">
        <v>773.47299999999996</v>
      </c>
      <c r="N201" s="34">
        <v>288.25599999999997</v>
      </c>
      <c r="O201" s="34">
        <v>16.292000000000002</v>
      </c>
    </row>
    <row r="202" spans="1:15" x14ac:dyDescent="0.2">
      <c r="A202" s="32" t="s">
        <v>9</v>
      </c>
      <c r="B202" s="33"/>
      <c r="C202" s="32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x14ac:dyDescent="0.2">
      <c r="A203" s="32">
        <v>0</v>
      </c>
      <c r="B203" s="33" t="s">
        <v>121</v>
      </c>
      <c r="C203" s="32">
        <v>15</v>
      </c>
      <c r="D203" s="34">
        <v>0.12</v>
      </c>
      <c r="E203" s="34">
        <v>1.4999999999999999E-2</v>
      </c>
      <c r="F203" s="34">
        <v>11.97</v>
      </c>
      <c r="G203" s="34">
        <v>48.9</v>
      </c>
      <c r="H203" s="34"/>
      <c r="I203" s="34"/>
      <c r="J203" s="34"/>
      <c r="K203" s="34"/>
      <c r="L203" s="34">
        <v>3.75</v>
      </c>
      <c r="M203" s="34">
        <v>1.8</v>
      </c>
      <c r="N203" s="34">
        <v>0.9</v>
      </c>
      <c r="O203" s="34">
        <v>0.21</v>
      </c>
    </row>
    <row r="204" spans="1:15" x14ac:dyDescent="0.2">
      <c r="A204" s="32">
        <v>386</v>
      </c>
      <c r="B204" s="33" t="s">
        <v>198</v>
      </c>
      <c r="C204" s="32">
        <v>200</v>
      </c>
      <c r="D204" s="34">
        <v>8.1999999999999993</v>
      </c>
      <c r="E204" s="34">
        <v>3</v>
      </c>
      <c r="F204" s="34">
        <v>11.8</v>
      </c>
      <c r="G204" s="34">
        <v>114</v>
      </c>
      <c r="H204" s="34"/>
      <c r="I204" s="34">
        <v>1.2</v>
      </c>
      <c r="J204" s="34">
        <v>20</v>
      </c>
      <c r="K204" s="34"/>
      <c r="L204" s="34">
        <v>248</v>
      </c>
      <c r="M204" s="34">
        <v>190</v>
      </c>
      <c r="N204" s="34">
        <v>30</v>
      </c>
      <c r="O204" s="34">
        <v>0.2</v>
      </c>
    </row>
    <row r="205" spans="1:15" ht="25.5" x14ac:dyDescent="0.2">
      <c r="A205" s="32"/>
      <c r="B205" s="33" t="s">
        <v>177</v>
      </c>
      <c r="C205" s="32">
        <v>250</v>
      </c>
      <c r="D205" s="34">
        <v>2</v>
      </c>
      <c r="E205" s="34">
        <v>0.5</v>
      </c>
      <c r="F205" s="34">
        <v>18.75</v>
      </c>
      <c r="G205" s="34">
        <v>95</v>
      </c>
      <c r="H205" s="34">
        <v>0.15</v>
      </c>
      <c r="I205" s="34">
        <v>95</v>
      </c>
      <c r="J205" s="34"/>
      <c r="K205" s="34">
        <v>0.5</v>
      </c>
      <c r="L205" s="34">
        <v>87.5</v>
      </c>
      <c r="M205" s="34">
        <v>42.5</v>
      </c>
      <c r="N205" s="34">
        <v>27.5</v>
      </c>
      <c r="O205" s="34">
        <v>0.25</v>
      </c>
    </row>
    <row r="206" spans="1:15" x14ac:dyDescent="0.2">
      <c r="A206" s="32" t="s">
        <v>23</v>
      </c>
      <c r="B206" s="33"/>
      <c r="C206" s="32"/>
      <c r="D206" s="34">
        <v>10.32</v>
      </c>
      <c r="E206" s="34">
        <v>3.5150000000000001</v>
      </c>
      <c r="F206" s="34">
        <v>42.52</v>
      </c>
      <c r="G206" s="34">
        <v>257.89999999999998</v>
      </c>
      <c r="H206" s="34">
        <v>0.15</v>
      </c>
      <c r="I206" s="34">
        <v>96.2</v>
      </c>
      <c r="J206" s="34">
        <v>20</v>
      </c>
      <c r="K206" s="34">
        <v>0.5</v>
      </c>
      <c r="L206" s="34">
        <v>339.25</v>
      </c>
      <c r="M206" s="34">
        <v>234.3</v>
      </c>
      <c r="N206" s="34">
        <v>58.4</v>
      </c>
      <c r="O206" s="34">
        <v>0.66</v>
      </c>
    </row>
    <row r="207" spans="1:15" x14ac:dyDescent="0.2">
      <c r="A207" s="32" t="s">
        <v>31</v>
      </c>
      <c r="B207" s="33"/>
      <c r="C207" s="32"/>
      <c r="D207" s="34">
        <v>86.861999999999995</v>
      </c>
      <c r="E207" s="34">
        <v>48.594999999999999</v>
      </c>
      <c r="F207" s="34">
        <v>272.86200000000002</v>
      </c>
      <c r="G207" s="34">
        <v>1909.5530000000001</v>
      </c>
      <c r="H207" s="34">
        <v>1.4350000000000001</v>
      </c>
      <c r="I207" s="34">
        <v>175.03399999999999</v>
      </c>
      <c r="J207" s="34">
        <v>8075.2</v>
      </c>
      <c r="K207" s="34">
        <v>9.1479999999999997</v>
      </c>
      <c r="L207" s="34">
        <v>806.08600000000001</v>
      </c>
      <c r="M207" s="34">
        <v>1463.961</v>
      </c>
      <c r="N207" s="34">
        <v>423.47800000000001</v>
      </c>
      <c r="O207" s="34">
        <v>24.343</v>
      </c>
    </row>
    <row r="208" spans="1:15" x14ac:dyDescent="0.2">
      <c r="A208" s="32" t="s">
        <v>30</v>
      </c>
      <c r="B208" s="33"/>
      <c r="C208" s="32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25.5" x14ac:dyDescent="0.2">
      <c r="A209" s="32" t="s">
        <v>48</v>
      </c>
      <c r="B209" s="33" t="s">
        <v>47</v>
      </c>
      <c r="C209" s="32" t="s">
        <v>0</v>
      </c>
      <c r="D209" s="34" t="s">
        <v>1</v>
      </c>
      <c r="E209" s="34"/>
      <c r="F209" s="34"/>
      <c r="G209" s="34" t="s">
        <v>46</v>
      </c>
      <c r="H209" s="34" t="s">
        <v>11</v>
      </c>
      <c r="I209" s="34"/>
      <c r="J209" s="34"/>
      <c r="K209" s="34"/>
      <c r="L209" s="34" t="s">
        <v>12</v>
      </c>
      <c r="M209" s="34"/>
      <c r="N209" s="34"/>
      <c r="O209" s="34"/>
    </row>
    <row r="210" spans="1:15" x14ac:dyDescent="0.2">
      <c r="A210" s="32"/>
      <c r="B210" s="33"/>
      <c r="C210" s="32"/>
      <c r="D210" s="34" t="s">
        <v>2</v>
      </c>
      <c r="E210" s="34" t="s">
        <v>3</v>
      </c>
      <c r="F210" s="34" t="s">
        <v>4</v>
      </c>
      <c r="G210" s="34"/>
      <c r="H210" s="34" t="s">
        <v>13</v>
      </c>
      <c r="I210" s="34" t="s">
        <v>14</v>
      </c>
      <c r="J210" s="34" t="s">
        <v>15</v>
      </c>
      <c r="K210" s="34" t="s">
        <v>16</v>
      </c>
      <c r="L210" s="34" t="s">
        <v>17</v>
      </c>
      <c r="M210" s="34" t="s">
        <v>18</v>
      </c>
      <c r="N210" s="34" t="s">
        <v>19</v>
      </c>
      <c r="O210" s="34" t="s">
        <v>20</v>
      </c>
    </row>
    <row r="211" spans="1:15" x14ac:dyDescent="0.2">
      <c r="A211" s="32" t="s">
        <v>26</v>
      </c>
      <c r="B211" s="33"/>
      <c r="C211" s="32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x14ac:dyDescent="0.2">
      <c r="A212" s="32"/>
      <c r="B212" s="33" t="s">
        <v>55</v>
      </c>
      <c r="C212" s="32">
        <v>40</v>
      </c>
      <c r="D212" s="34">
        <v>0.32</v>
      </c>
      <c r="E212" s="34">
        <v>0.04</v>
      </c>
      <c r="F212" s="34">
        <v>0.68</v>
      </c>
      <c r="G212" s="34">
        <v>5.2</v>
      </c>
      <c r="H212" s="34">
        <v>8.0000000000000002E-3</v>
      </c>
      <c r="I212" s="34">
        <v>2</v>
      </c>
      <c r="J212" s="34">
        <v>2</v>
      </c>
      <c r="K212" s="34">
        <v>0.04</v>
      </c>
      <c r="L212" s="34">
        <v>9.1999999999999993</v>
      </c>
      <c r="M212" s="34">
        <v>9.6</v>
      </c>
      <c r="N212" s="34">
        <v>5.6</v>
      </c>
      <c r="O212" s="34">
        <v>0.24</v>
      </c>
    </row>
    <row r="213" spans="1:15" ht="38.25" x14ac:dyDescent="0.2">
      <c r="A213" s="32" t="s">
        <v>163</v>
      </c>
      <c r="B213" s="33" t="s">
        <v>164</v>
      </c>
      <c r="C213" s="32">
        <v>270</v>
      </c>
      <c r="D213" s="34">
        <v>33.146999999999998</v>
      </c>
      <c r="E213" s="34">
        <v>18.623000000000001</v>
      </c>
      <c r="F213" s="34">
        <v>28.12</v>
      </c>
      <c r="G213" s="34">
        <v>415.89800000000002</v>
      </c>
      <c r="H213" s="34">
        <v>0.36099999999999999</v>
      </c>
      <c r="I213" s="34">
        <v>30.838000000000001</v>
      </c>
      <c r="J213" s="34">
        <v>900.5</v>
      </c>
      <c r="K213" s="34">
        <v>4.51</v>
      </c>
      <c r="L213" s="34">
        <v>72.747</v>
      </c>
      <c r="M213" s="34">
        <v>336.52499999999998</v>
      </c>
      <c r="N213" s="34">
        <v>75.108999999999995</v>
      </c>
      <c r="O213" s="34">
        <v>3.452</v>
      </c>
    </row>
    <row r="214" spans="1:15" ht="25.5" x14ac:dyDescent="0.2">
      <c r="A214" s="32" t="s">
        <v>101</v>
      </c>
      <c r="B214" s="33" t="s">
        <v>29</v>
      </c>
      <c r="C214" s="32">
        <v>200</v>
      </c>
      <c r="D214" s="34">
        <v>3.9</v>
      </c>
      <c r="E214" s="34">
        <v>3</v>
      </c>
      <c r="F214" s="34">
        <v>15.28</v>
      </c>
      <c r="G214" s="34">
        <v>99.9</v>
      </c>
      <c r="H214" s="34">
        <v>2.3E-2</v>
      </c>
      <c r="I214" s="34">
        <v>0.78400000000000003</v>
      </c>
      <c r="J214" s="34">
        <v>10</v>
      </c>
      <c r="K214" s="34"/>
      <c r="L214" s="34">
        <v>124.76600000000001</v>
      </c>
      <c r="M214" s="34">
        <v>90</v>
      </c>
      <c r="N214" s="34">
        <v>14</v>
      </c>
      <c r="O214" s="34">
        <v>0.13400000000000001</v>
      </c>
    </row>
    <row r="215" spans="1:15" ht="25.5" x14ac:dyDescent="0.2">
      <c r="A215" s="32"/>
      <c r="B215" s="33" t="s">
        <v>102</v>
      </c>
      <c r="C215" s="32">
        <v>60</v>
      </c>
      <c r="D215" s="34">
        <v>4.5</v>
      </c>
      <c r="E215" s="34">
        <v>1.74</v>
      </c>
      <c r="F215" s="34">
        <v>30.84</v>
      </c>
      <c r="G215" s="34">
        <v>157.02000000000001</v>
      </c>
      <c r="H215" s="34">
        <v>6.6000000000000003E-2</v>
      </c>
      <c r="I215" s="34"/>
      <c r="J215" s="34"/>
      <c r="K215" s="34">
        <v>1.02</v>
      </c>
      <c r="L215" s="34">
        <v>11.4</v>
      </c>
      <c r="M215" s="34">
        <v>39</v>
      </c>
      <c r="N215" s="34">
        <v>7.8</v>
      </c>
      <c r="O215" s="34">
        <v>0.72</v>
      </c>
    </row>
    <row r="216" spans="1:15" x14ac:dyDescent="0.2">
      <c r="A216" s="32" t="s">
        <v>25</v>
      </c>
      <c r="B216" s="33"/>
      <c r="C216" s="32"/>
      <c r="D216" s="34">
        <v>41.866999999999997</v>
      </c>
      <c r="E216" s="34">
        <v>23.402999999999999</v>
      </c>
      <c r="F216" s="34">
        <v>74.92</v>
      </c>
      <c r="G216" s="34">
        <v>678.01800000000003</v>
      </c>
      <c r="H216" s="34">
        <v>0.45800000000000002</v>
      </c>
      <c r="I216" s="34">
        <v>33.622</v>
      </c>
      <c r="J216" s="34">
        <v>912.5</v>
      </c>
      <c r="K216" s="34">
        <v>5.57</v>
      </c>
      <c r="L216" s="34">
        <v>218.113</v>
      </c>
      <c r="M216" s="34">
        <v>475.125</v>
      </c>
      <c r="N216" s="34">
        <v>102.509</v>
      </c>
      <c r="O216" s="34">
        <v>4.5449999999999999</v>
      </c>
    </row>
    <row r="217" spans="1:15" x14ac:dyDescent="0.2">
      <c r="A217" s="32" t="s">
        <v>8</v>
      </c>
      <c r="B217" s="33"/>
      <c r="C217" s="32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25.5" x14ac:dyDescent="0.2">
      <c r="A218" s="32" t="s">
        <v>187</v>
      </c>
      <c r="B218" s="33" t="s">
        <v>188</v>
      </c>
      <c r="C218" s="32">
        <v>100</v>
      </c>
      <c r="D218" s="34">
        <v>0.9</v>
      </c>
      <c r="E218" s="34">
        <v>13.135999999999999</v>
      </c>
      <c r="F218" s="34">
        <v>9.5079999999999991</v>
      </c>
      <c r="G218" s="34">
        <v>161.68299999999999</v>
      </c>
      <c r="H218" s="34">
        <v>4.2999999999999997E-2</v>
      </c>
      <c r="I218" s="34">
        <v>12.25</v>
      </c>
      <c r="J218" s="34">
        <v>1100.8499999999999</v>
      </c>
      <c r="K218" s="34">
        <v>6</v>
      </c>
      <c r="L218" s="34">
        <v>21.99</v>
      </c>
      <c r="M218" s="34">
        <v>35.369999999999997</v>
      </c>
      <c r="N218" s="34">
        <v>24.12</v>
      </c>
      <c r="O218" s="34">
        <v>0.80700000000000005</v>
      </c>
    </row>
    <row r="219" spans="1:15" ht="25.5" x14ac:dyDescent="0.2">
      <c r="A219" s="32" t="s">
        <v>165</v>
      </c>
      <c r="B219" s="33" t="s">
        <v>189</v>
      </c>
      <c r="C219" s="32">
        <v>230</v>
      </c>
      <c r="D219" s="34">
        <v>3.6850000000000001</v>
      </c>
      <c r="E219" s="34">
        <v>5.681</v>
      </c>
      <c r="F219" s="34">
        <v>14.677</v>
      </c>
      <c r="G219" s="34">
        <v>126.087</v>
      </c>
      <c r="H219" s="34">
        <v>0.1</v>
      </c>
      <c r="I219" s="34">
        <v>12.086</v>
      </c>
      <c r="J219" s="34">
        <v>189</v>
      </c>
      <c r="K219" s="34">
        <v>2.0150000000000001</v>
      </c>
      <c r="L219" s="34">
        <v>44.79</v>
      </c>
      <c r="M219" s="34">
        <v>91.83</v>
      </c>
      <c r="N219" s="34">
        <v>30.82</v>
      </c>
      <c r="O219" s="34">
        <v>1.5269999999999999</v>
      </c>
    </row>
    <row r="220" spans="1:15" ht="51" x14ac:dyDescent="0.2">
      <c r="A220" s="32" t="s">
        <v>197</v>
      </c>
      <c r="B220" s="33" t="s">
        <v>190</v>
      </c>
      <c r="C220" s="32">
        <v>120</v>
      </c>
      <c r="D220" s="34">
        <v>17.329000000000001</v>
      </c>
      <c r="E220" s="34">
        <v>10.952999999999999</v>
      </c>
      <c r="F220" s="34">
        <v>8.5009999999999994</v>
      </c>
      <c r="G220" s="34">
        <v>202.71100000000001</v>
      </c>
      <c r="H220" s="34">
        <v>0.17699999999999999</v>
      </c>
      <c r="I220" s="34">
        <v>2.17</v>
      </c>
      <c r="J220" s="34">
        <v>67.033000000000001</v>
      </c>
      <c r="K220" s="34">
        <v>0.28399999999999997</v>
      </c>
      <c r="L220" s="34">
        <v>137.66</v>
      </c>
      <c r="M220" s="34">
        <v>291.08100000000002</v>
      </c>
      <c r="N220" s="34">
        <v>58.859000000000002</v>
      </c>
      <c r="O220" s="34">
        <v>1.08</v>
      </c>
    </row>
    <row r="221" spans="1:15" x14ac:dyDescent="0.2">
      <c r="A221" s="32" t="s">
        <v>140</v>
      </c>
      <c r="B221" s="33" t="s">
        <v>53</v>
      </c>
      <c r="C221" s="32">
        <v>180</v>
      </c>
      <c r="D221" s="34">
        <v>3.952</v>
      </c>
      <c r="E221" s="34">
        <v>4.9450000000000003</v>
      </c>
      <c r="F221" s="34">
        <v>26.673999999999999</v>
      </c>
      <c r="G221" s="34">
        <v>167.51499999999999</v>
      </c>
      <c r="H221" s="34">
        <v>0.192</v>
      </c>
      <c r="I221" s="34">
        <v>31.167999999999999</v>
      </c>
      <c r="J221" s="34">
        <v>22.8</v>
      </c>
      <c r="K221" s="34">
        <v>0.20499999999999999</v>
      </c>
      <c r="L221" s="34">
        <v>53.98</v>
      </c>
      <c r="M221" s="34">
        <v>117.35</v>
      </c>
      <c r="N221" s="34">
        <v>39.79</v>
      </c>
      <c r="O221" s="34">
        <v>1.462</v>
      </c>
    </row>
    <row r="222" spans="1:15" x14ac:dyDescent="0.2">
      <c r="A222" s="32" t="s">
        <v>120</v>
      </c>
      <c r="B222" s="33" t="s">
        <v>82</v>
      </c>
      <c r="C222" s="32">
        <v>200</v>
      </c>
      <c r="D222" s="34">
        <v>0.16</v>
      </c>
      <c r="E222" s="34">
        <v>0.12</v>
      </c>
      <c r="F222" s="34">
        <v>14.1</v>
      </c>
      <c r="G222" s="34">
        <v>58.7</v>
      </c>
      <c r="H222" s="34">
        <v>8.0000000000000002E-3</v>
      </c>
      <c r="I222" s="34">
        <v>2</v>
      </c>
      <c r="J222" s="34"/>
      <c r="K222" s="34">
        <v>0.16</v>
      </c>
      <c r="L222" s="34">
        <v>7.6</v>
      </c>
      <c r="M222" s="34">
        <v>6.4</v>
      </c>
      <c r="N222" s="34">
        <v>4.8</v>
      </c>
      <c r="O222" s="34">
        <v>0.95</v>
      </c>
    </row>
    <row r="223" spans="1:15" x14ac:dyDescent="0.2">
      <c r="A223" s="32"/>
      <c r="B223" s="33" t="s">
        <v>6</v>
      </c>
      <c r="C223" s="32">
        <v>40</v>
      </c>
      <c r="D223" s="34">
        <v>3.16</v>
      </c>
      <c r="E223" s="34">
        <v>0.4</v>
      </c>
      <c r="F223" s="34">
        <v>19.32</v>
      </c>
      <c r="G223" s="34">
        <v>94</v>
      </c>
      <c r="H223" s="34">
        <v>6.4000000000000001E-2</v>
      </c>
      <c r="I223" s="34"/>
      <c r="J223" s="34"/>
      <c r="K223" s="34">
        <v>0.52</v>
      </c>
      <c r="L223" s="34">
        <v>9.1999999999999993</v>
      </c>
      <c r="M223" s="34">
        <v>34.799999999999997</v>
      </c>
      <c r="N223" s="34">
        <v>13.2</v>
      </c>
      <c r="O223" s="34">
        <v>0.8</v>
      </c>
    </row>
    <row r="224" spans="1:15" x14ac:dyDescent="0.2">
      <c r="A224" s="32">
        <v>0</v>
      </c>
      <c r="B224" s="33" t="s">
        <v>57</v>
      </c>
      <c r="C224" s="32">
        <v>50</v>
      </c>
      <c r="D224" s="34">
        <v>3.3</v>
      </c>
      <c r="E224" s="34">
        <v>0.6</v>
      </c>
      <c r="F224" s="34">
        <v>19.82</v>
      </c>
      <c r="G224" s="34">
        <v>99</v>
      </c>
      <c r="H224" s="34">
        <v>8.5000000000000006E-2</v>
      </c>
      <c r="I224" s="34"/>
      <c r="J224" s="34"/>
      <c r="K224" s="34">
        <v>0.5</v>
      </c>
      <c r="L224" s="34">
        <v>14.5</v>
      </c>
      <c r="M224" s="34">
        <v>75</v>
      </c>
      <c r="N224" s="34">
        <v>23.5</v>
      </c>
      <c r="O224" s="34">
        <v>1.95</v>
      </c>
    </row>
    <row r="225" spans="1:15" x14ac:dyDescent="0.2">
      <c r="A225" s="32" t="s">
        <v>24</v>
      </c>
      <c r="B225" s="33"/>
      <c r="C225" s="32"/>
      <c r="D225" s="34">
        <v>32.485999999999997</v>
      </c>
      <c r="E225" s="34">
        <v>35.835000000000001</v>
      </c>
      <c r="F225" s="34">
        <v>112.6</v>
      </c>
      <c r="G225" s="34">
        <v>909.69600000000003</v>
      </c>
      <c r="H225" s="34">
        <v>0.67</v>
      </c>
      <c r="I225" s="34">
        <v>59.673999999999999</v>
      </c>
      <c r="J225" s="34">
        <v>1379.683</v>
      </c>
      <c r="K225" s="34">
        <v>9.6839999999999993</v>
      </c>
      <c r="L225" s="34">
        <v>289.72000000000003</v>
      </c>
      <c r="M225" s="34">
        <v>651.83100000000002</v>
      </c>
      <c r="N225" s="34">
        <v>195.089</v>
      </c>
      <c r="O225" s="34">
        <v>8.5760000000000005</v>
      </c>
    </row>
    <row r="226" spans="1:15" x14ac:dyDescent="0.2">
      <c r="A226" s="32" t="s">
        <v>9</v>
      </c>
      <c r="B226" s="33"/>
      <c r="C226" s="32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x14ac:dyDescent="0.2">
      <c r="A227" s="32"/>
      <c r="B227" s="33" t="s">
        <v>131</v>
      </c>
      <c r="C227" s="32">
        <v>15</v>
      </c>
      <c r="D227" s="34">
        <v>7.4999999999999997E-2</v>
      </c>
      <c r="E227" s="34"/>
      <c r="F227" s="34">
        <v>12</v>
      </c>
      <c r="G227" s="34">
        <v>48.6</v>
      </c>
      <c r="H227" s="34"/>
      <c r="I227" s="34"/>
      <c r="J227" s="34"/>
      <c r="K227" s="34"/>
      <c r="L227" s="34">
        <v>3.15</v>
      </c>
      <c r="M227" s="34">
        <v>1.65</v>
      </c>
      <c r="N227" s="34">
        <v>1.05</v>
      </c>
      <c r="O227" s="34">
        <v>0.24</v>
      </c>
    </row>
    <row r="228" spans="1:15" x14ac:dyDescent="0.2">
      <c r="A228" s="32">
        <v>386</v>
      </c>
      <c r="B228" s="33" t="s">
        <v>198</v>
      </c>
      <c r="C228" s="32">
        <v>200</v>
      </c>
      <c r="D228" s="34">
        <v>8.1999999999999993</v>
      </c>
      <c r="E228" s="34">
        <v>3</v>
      </c>
      <c r="F228" s="34">
        <v>11.8</v>
      </c>
      <c r="G228" s="34">
        <v>114</v>
      </c>
      <c r="H228" s="34"/>
      <c r="I228" s="34">
        <v>1.2</v>
      </c>
      <c r="J228" s="34">
        <v>20</v>
      </c>
      <c r="K228" s="34"/>
      <c r="L228" s="34">
        <v>248</v>
      </c>
      <c r="M228" s="34">
        <v>190</v>
      </c>
      <c r="N228" s="34">
        <v>30</v>
      </c>
      <c r="O228" s="34">
        <v>0.2</v>
      </c>
    </row>
    <row r="229" spans="1:15" ht="25.5" x14ac:dyDescent="0.2">
      <c r="A229" s="32"/>
      <c r="B229" s="33" t="s">
        <v>111</v>
      </c>
      <c r="C229" s="32">
        <v>250</v>
      </c>
      <c r="D229" s="34">
        <v>1</v>
      </c>
      <c r="E229" s="34">
        <v>1</v>
      </c>
      <c r="F229" s="34">
        <v>24.5</v>
      </c>
      <c r="G229" s="34">
        <v>117.5</v>
      </c>
      <c r="H229" s="34">
        <v>7.4999999999999997E-2</v>
      </c>
      <c r="I229" s="34">
        <v>25</v>
      </c>
      <c r="J229" s="34">
        <v>12.5</v>
      </c>
      <c r="K229" s="34">
        <v>0.5</v>
      </c>
      <c r="L229" s="34">
        <v>40</v>
      </c>
      <c r="M229" s="34">
        <v>27.5</v>
      </c>
      <c r="N229" s="34">
        <v>22.5</v>
      </c>
      <c r="O229" s="34">
        <v>5.5</v>
      </c>
    </row>
    <row r="230" spans="1:15" x14ac:dyDescent="0.2">
      <c r="A230" s="32" t="s">
        <v>23</v>
      </c>
      <c r="B230" s="33"/>
      <c r="C230" s="32"/>
      <c r="D230" s="34">
        <v>9.2750000000000004</v>
      </c>
      <c r="E230" s="34">
        <v>4</v>
      </c>
      <c r="F230" s="34">
        <v>48.3</v>
      </c>
      <c r="G230" s="34">
        <v>280.10000000000002</v>
      </c>
      <c r="H230" s="34">
        <v>7.4999999999999997E-2</v>
      </c>
      <c r="I230" s="34">
        <v>26.2</v>
      </c>
      <c r="J230" s="34">
        <v>32.5</v>
      </c>
      <c r="K230" s="34">
        <v>0.5</v>
      </c>
      <c r="L230" s="34">
        <v>291.14999999999998</v>
      </c>
      <c r="M230" s="34">
        <v>219.15</v>
      </c>
      <c r="N230" s="34">
        <v>53.55</v>
      </c>
      <c r="O230" s="34">
        <v>5.94</v>
      </c>
    </row>
    <row r="231" spans="1:15" x14ac:dyDescent="0.2">
      <c r="A231" s="32" t="s">
        <v>28</v>
      </c>
      <c r="B231" s="33"/>
      <c r="C231" s="32"/>
      <c r="D231" s="34">
        <v>83.628</v>
      </c>
      <c r="E231" s="34">
        <v>63.238</v>
      </c>
      <c r="F231" s="34">
        <v>235.82</v>
      </c>
      <c r="G231" s="34">
        <v>1867.8140000000001</v>
      </c>
      <c r="H231" s="34">
        <v>1.202</v>
      </c>
      <c r="I231" s="34">
        <v>119.496</v>
      </c>
      <c r="J231" s="34">
        <v>2324.683</v>
      </c>
      <c r="K231" s="34">
        <v>15.754</v>
      </c>
      <c r="L231" s="34">
        <v>798.98299999999995</v>
      </c>
      <c r="M231" s="34">
        <v>1346.106</v>
      </c>
      <c r="N231" s="34">
        <v>351.14699999999999</v>
      </c>
      <c r="O231" s="34">
        <v>19.061</v>
      </c>
    </row>
    <row r="232" spans="1:15" x14ac:dyDescent="0.2">
      <c r="A232" s="32" t="s">
        <v>27</v>
      </c>
      <c r="B232" s="33"/>
      <c r="C232" s="32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25.5" x14ac:dyDescent="0.2">
      <c r="A233" s="32" t="s">
        <v>48</v>
      </c>
      <c r="B233" s="33" t="s">
        <v>47</v>
      </c>
      <c r="C233" s="32" t="s">
        <v>0</v>
      </c>
      <c r="D233" s="34" t="s">
        <v>1</v>
      </c>
      <c r="E233" s="34"/>
      <c r="F233" s="34"/>
      <c r="G233" s="34" t="s">
        <v>46</v>
      </c>
      <c r="H233" s="34" t="s">
        <v>11</v>
      </c>
      <c r="I233" s="34"/>
      <c r="J233" s="34"/>
      <c r="K233" s="34"/>
      <c r="L233" s="34" t="s">
        <v>12</v>
      </c>
      <c r="M233" s="34"/>
      <c r="N233" s="34"/>
      <c r="O233" s="34"/>
    </row>
    <row r="234" spans="1:15" x14ac:dyDescent="0.2">
      <c r="A234" s="32"/>
      <c r="B234" s="33"/>
      <c r="C234" s="32"/>
      <c r="D234" s="34" t="s">
        <v>2</v>
      </c>
      <c r="E234" s="34" t="s">
        <v>3</v>
      </c>
      <c r="F234" s="34" t="s">
        <v>4</v>
      </c>
      <c r="G234" s="34"/>
      <c r="H234" s="34" t="s">
        <v>13</v>
      </c>
      <c r="I234" s="34" t="s">
        <v>14</v>
      </c>
      <c r="J234" s="34" t="s">
        <v>15</v>
      </c>
      <c r="K234" s="34" t="s">
        <v>16</v>
      </c>
      <c r="L234" s="34" t="s">
        <v>17</v>
      </c>
      <c r="M234" s="34" t="s">
        <v>18</v>
      </c>
      <c r="N234" s="34" t="s">
        <v>19</v>
      </c>
      <c r="O234" s="34" t="s">
        <v>20</v>
      </c>
    </row>
    <row r="235" spans="1:15" x14ac:dyDescent="0.2">
      <c r="A235" s="32" t="s">
        <v>26</v>
      </c>
      <c r="B235" s="33"/>
      <c r="C235" s="32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</row>
    <row r="236" spans="1:15" x14ac:dyDescent="0.2">
      <c r="A236" s="32"/>
      <c r="B236" s="33" t="s">
        <v>10</v>
      </c>
      <c r="C236" s="32">
        <v>40</v>
      </c>
      <c r="D236" s="34">
        <v>1.24</v>
      </c>
      <c r="E236" s="34">
        <v>0.08</v>
      </c>
      <c r="F236" s="34">
        <v>2.6</v>
      </c>
      <c r="G236" s="34">
        <v>16</v>
      </c>
      <c r="H236" s="34">
        <v>4.3999999999999997E-2</v>
      </c>
      <c r="I236" s="34">
        <v>4</v>
      </c>
      <c r="J236" s="34">
        <v>20</v>
      </c>
      <c r="K236" s="34">
        <v>0.08</v>
      </c>
      <c r="L236" s="34">
        <v>8</v>
      </c>
      <c r="M236" s="34">
        <v>24.8</v>
      </c>
      <c r="N236" s="34">
        <v>8.4</v>
      </c>
      <c r="O236" s="34">
        <v>0.28000000000000003</v>
      </c>
    </row>
    <row r="237" spans="1:15" ht="25.5" x14ac:dyDescent="0.2">
      <c r="A237" s="32" t="s">
        <v>166</v>
      </c>
      <c r="B237" s="33" t="s">
        <v>83</v>
      </c>
      <c r="C237" s="32">
        <v>180</v>
      </c>
      <c r="D237" s="34">
        <v>21.43</v>
      </c>
      <c r="E237" s="34">
        <v>20.574999999999999</v>
      </c>
      <c r="F237" s="34">
        <v>3.0880000000000001</v>
      </c>
      <c r="G237" s="34">
        <v>284.47899999999998</v>
      </c>
      <c r="H237" s="34">
        <v>9.7000000000000003E-2</v>
      </c>
      <c r="I237" s="34">
        <v>0.442</v>
      </c>
      <c r="J237" s="34">
        <v>347.2</v>
      </c>
      <c r="K237" s="34">
        <v>0.81200000000000006</v>
      </c>
      <c r="L237" s="34">
        <v>322.64600000000002</v>
      </c>
      <c r="M237" s="34">
        <v>395.57799999999997</v>
      </c>
      <c r="N237" s="34">
        <v>29.719000000000001</v>
      </c>
      <c r="O237" s="34">
        <v>3.1869999999999998</v>
      </c>
    </row>
    <row r="238" spans="1:15" x14ac:dyDescent="0.2">
      <c r="A238" s="32" t="s">
        <v>143</v>
      </c>
      <c r="B238" s="33" t="s">
        <v>167</v>
      </c>
      <c r="C238" s="32">
        <v>207</v>
      </c>
      <c r="D238" s="34">
        <v>6.3E-2</v>
      </c>
      <c r="E238" s="34">
        <v>7.0000000000000001E-3</v>
      </c>
      <c r="F238" s="34">
        <v>10.193</v>
      </c>
      <c r="G238" s="34">
        <v>42.292000000000002</v>
      </c>
      <c r="H238" s="34">
        <v>4.0000000000000001E-3</v>
      </c>
      <c r="I238" s="34">
        <v>2.9</v>
      </c>
      <c r="J238" s="34"/>
      <c r="K238" s="34">
        <v>1.4E-2</v>
      </c>
      <c r="L238" s="34">
        <v>7.75</v>
      </c>
      <c r="M238" s="34">
        <v>9.7799999999999994</v>
      </c>
      <c r="N238" s="34">
        <v>5.24</v>
      </c>
      <c r="O238" s="34">
        <v>0.89200000000000002</v>
      </c>
    </row>
    <row r="239" spans="1:15" ht="25.5" x14ac:dyDescent="0.2">
      <c r="A239" s="32">
        <v>0</v>
      </c>
      <c r="B239" s="33" t="s">
        <v>111</v>
      </c>
      <c r="C239" s="32">
        <v>150</v>
      </c>
      <c r="D239" s="34">
        <v>0.6</v>
      </c>
      <c r="E239" s="34">
        <v>0.6</v>
      </c>
      <c r="F239" s="34">
        <v>14.7</v>
      </c>
      <c r="G239" s="34">
        <v>70.5</v>
      </c>
      <c r="H239" s="34">
        <v>4.4999999999999998E-2</v>
      </c>
      <c r="I239" s="34">
        <v>15</v>
      </c>
      <c r="J239" s="34">
        <v>7.5</v>
      </c>
      <c r="K239" s="34">
        <v>0.3</v>
      </c>
      <c r="L239" s="34">
        <v>24</v>
      </c>
      <c r="M239" s="34">
        <v>16.5</v>
      </c>
      <c r="N239" s="34">
        <v>13.5</v>
      </c>
      <c r="O239" s="34">
        <v>3.3</v>
      </c>
    </row>
    <row r="240" spans="1:15" ht="25.5" x14ac:dyDescent="0.2">
      <c r="A240" s="32"/>
      <c r="B240" s="33" t="s">
        <v>102</v>
      </c>
      <c r="C240" s="32">
        <v>60</v>
      </c>
      <c r="D240" s="34">
        <v>4.5</v>
      </c>
      <c r="E240" s="34">
        <v>1.74</v>
      </c>
      <c r="F240" s="34">
        <v>30.84</v>
      </c>
      <c r="G240" s="34">
        <v>157.02000000000001</v>
      </c>
      <c r="H240" s="34">
        <v>6.6000000000000003E-2</v>
      </c>
      <c r="I240" s="34"/>
      <c r="J240" s="34"/>
      <c r="K240" s="34">
        <v>1.02</v>
      </c>
      <c r="L240" s="34">
        <v>11.4</v>
      </c>
      <c r="M240" s="34">
        <v>39</v>
      </c>
      <c r="N240" s="34">
        <v>7.8</v>
      </c>
      <c r="O240" s="34">
        <v>0.72</v>
      </c>
    </row>
    <row r="241" spans="1:15" x14ac:dyDescent="0.2">
      <c r="A241" s="32" t="s">
        <v>25</v>
      </c>
      <c r="B241" s="33"/>
      <c r="C241" s="32"/>
      <c r="D241" s="34">
        <v>27.832999999999998</v>
      </c>
      <c r="E241" s="34">
        <v>23.001999999999999</v>
      </c>
      <c r="F241" s="34">
        <v>61.420999999999999</v>
      </c>
      <c r="G241" s="34">
        <v>570.29100000000005</v>
      </c>
      <c r="H241" s="34">
        <v>0.25600000000000001</v>
      </c>
      <c r="I241" s="34">
        <v>22.341999999999999</v>
      </c>
      <c r="J241" s="34">
        <v>374.7</v>
      </c>
      <c r="K241" s="34">
        <v>2.226</v>
      </c>
      <c r="L241" s="34">
        <v>373.79599999999999</v>
      </c>
      <c r="M241" s="34">
        <v>485.65800000000002</v>
      </c>
      <c r="N241" s="34">
        <v>64.659000000000006</v>
      </c>
      <c r="O241" s="34">
        <v>8.3789999999999996</v>
      </c>
    </row>
    <row r="242" spans="1:15" x14ac:dyDescent="0.2">
      <c r="A242" s="32" t="s">
        <v>8</v>
      </c>
      <c r="B242" s="33"/>
      <c r="C242" s="32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</row>
    <row r="243" spans="1:15" ht="25.5" x14ac:dyDescent="0.2">
      <c r="A243" s="32" t="s">
        <v>168</v>
      </c>
      <c r="B243" s="33" t="s">
        <v>84</v>
      </c>
      <c r="C243" s="32">
        <v>100</v>
      </c>
      <c r="D243" s="34">
        <v>1.3049999999999999</v>
      </c>
      <c r="E243" s="34">
        <v>5.1749999999999998</v>
      </c>
      <c r="F243" s="34">
        <v>11.598000000000001</v>
      </c>
      <c r="G243" s="34">
        <v>99.534999999999997</v>
      </c>
      <c r="H243" s="34">
        <v>3.3000000000000002E-2</v>
      </c>
      <c r="I243" s="34">
        <v>24.2</v>
      </c>
      <c r="J243" s="34">
        <v>301.25</v>
      </c>
      <c r="K243" s="34">
        <v>2.371</v>
      </c>
      <c r="L243" s="34">
        <v>34.799999999999997</v>
      </c>
      <c r="M243" s="34">
        <v>29.95</v>
      </c>
      <c r="N243" s="34">
        <v>16.45</v>
      </c>
      <c r="O243" s="34">
        <v>1.01</v>
      </c>
    </row>
    <row r="244" spans="1:15" ht="38.25" x14ac:dyDescent="0.2">
      <c r="A244" s="32" t="s">
        <v>169</v>
      </c>
      <c r="B244" s="33" t="s">
        <v>191</v>
      </c>
      <c r="C244" s="32">
        <v>230</v>
      </c>
      <c r="D244" s="34">
        <v>3.4649999999999999</v>
      </c>
      <c r="E244" s="34">
        <v>4.758</v>
      </c>
      <c r="F244" s="34">
        <v>9.7490000000000006</v>
      </c>
      <c r="G244" s="34">
        <v>96.263000000000005</v>
      </c>
      <c r="H244" s="34">
        <v>7.4999999999999997E-2</v>
      </c>
      <c r="I244" s="34">
        <v>18.73</v>
      </c>
      <c r="J244" s="34">
        <v>186.3</v>
      </c>
      <c r="K244" s="34">
        <v>1.4670000000000001</v>
      </c>
      <c r="L244" s="34">
        <v>27.25</v>
      </c>
      <c r="M244" s="34">
        <v>59.05</v>
      </c>
      <c r="N244" s="34">
        <v>20.53</v>
      </c>
      <c r="O244" s="34">
        <v>0.81799999999999995</v>
      </c>
    </row>
    <row r="245" spans="1:15" ht="25.5" x14ac:dyDescent="0.2">
      <c r="A245" s="32" t="s">
        <v>170</v>
      </c>
      <c r="B245" s="33" t="s">
        <v>171</v>
      </c>
      <c r="C245" s="32">
        <v>260</v>
      </c>
      <c r="D245" s="34">
        <v>31.63</v>
      </c>
      <c r="E245" s="34">
        <v>15.949</v>
      </c>
      <c r="F245" s="34">
        <v>49.73</v>
      </c>
      <c r="G245" s="34">
        <v>471.19900000000001</v>
      </c>
      <c r="H245" s="34">
        <v>0.192</v>
      </c>
      <c r="I245" s="34">
        <v>8.92</v>
      </c>
      <c r="J245" s="34">
        <v>330.4</v>
      </c>
      <c r="K245" s="34">
        <v>4.766</v>
      </c>
      <c r="L245" s="34">
        <v>38.473999999999997</v>
      </c>
      <c r="M245" s="34">
        <v>317.53899999999999</v>
      </c>
      <c r="N245" s="34">
        <v>67.320999999999998</v>
      </c>
      <c r="O245" s="34">
        <v>2.7320000000000002</v>
      </c>
    </row>
    <row r="246" spans="1:15" x14ac:dyDescent="0.2">
      <c r="A246" s="32" t="s">
        <v>120</v>
      </c>
      <c r="B246" s="33" t="s">
        <v>59</v>
      </c>
      <c r="C246" s="32">
        <v>200</v>
      </c>
      <c r="D246" s="34">
        <v>0.16</v>
      </c>
      <c r="E246" s="34">
        <v>0.16</v>
      </c>
      <c r="F246" s="34">
        <v>13.9</v>
      </c>
      <c r="G246" s="34">
        <v>58.7</v>
      </c>
      <c r="H246" s="34">
        <v>1.2E-2</v>
      </c>
      <c r="I246" s="34">
        <v>4</v>
      </c>
      <c r="J246" s="34">
        <v>2</v>
      </c>
      <c r="K246" s="34">
        <v>0.08</v>
      </c>
      <c r="L246" s="34">
        <v>6.4</v>
      </c>
      <c r="M246" s="34">
        <v>4.4000000000000004</v>
      </c>
      <c r="N246" s="34">
        <v>3.6</v>
      </c>
      <c r="O246" s="34">
        <v>0.91</v>
      </c>
    </row>
    <row r="247" spans="1:15" x14ac:dyDescent="0.2">
      <c r="A247" s="32"/>
      <c r="B247" s="33" t="s">
        <v>6</v>
      </c>
      <c r="C247" s="32">
        <v>40</v>
      </c>
      <c r="D247" s="34">
        <v>3.16</v>
      </c>
      <c r="E247" s="34">
        <v>0.4</v>
      </c>
      <c r="F247" s="34">
        <v>19.32</v>
      </c>
      <c r="G247" s="34">
        <v>94</v>
      </c>
      <c r="H247" s="34">
        <v>6.4000000000000001E-2</v>
      </c>
      <c r="I247" s="34"/>
      <c r="J247" s="34"/>
      <c r="K247" s="34">
        <v>0.52</v>
      </c>
      <c r="L247" s="34">
        <v>9.1999999999999993</v>
      </c>
      <c r="M247" s="34">
        <v>34.799999999999997</v>
      </c>
      <c r="N247" s="34">
        <v>13.2</v>
      </c>
      <c r="O247" s="34">
        <v>0.8</v>
      </c>
    </row>
    <row r="248" spans="1:15" x14ac:dyDescent="0.2">
      <c r="A248" s="32">
        <v>0</v>
      </c>
      <c r="B248" s="33" t="s">
        <v>57</v>
      </c>
      <c r="C248" s="32">
        <v>50</v>
      </c>
      <c r="D248" s="34">
        <v>3.3</v>
      </c>
      <c r="E248" s="34">
        <v>0.6</v>
      </c>
      <c r="F248" s="34">
        <v>19.82</v>
      </c>
      <c r="G248" s="34">
        <v>99</v>
      </c>
      <c r="H248" s="34">
        <v>8.5000000000000006E-2</v>
      </c>
      <c r="I248" s="34"/>
      <c r="J248" s="34"/>
      <c r="K248" s="34">
        <v>0.5</v>
      </c>
      <c r="L248" s="34">
        <v>14.5</v>
      </c>
      <c r="M248" s="34">
        <v>75</v>
      </c>
      <c r="N248" s="34">
        <v>23.5</v>
      </c>
      <c r="O248" s="34">
        <v>1.95</v>
      </c>
    </row>
    <row r="249" spans="1:15" x14ac:dyDescent="0.2">
      <c r="A249" s="32" t="s">
        <v>24</v>
      </c>
      <c r="B249" s="33"/>
      <c r="C249" s="32"/>
      <c r="D249" s="34">
        <v>43.02</v>
      </c>
      <c r="E249" s="34">
        <v>27.042000000000002</v>
      </c>
      <c r="F249" s="34">
        <v>124.117</v>
      </c>
      <c r="G249" s="34">
        <v>918.697</v>
      </c>
      <c r="H249" s="34">
        <v>0.46100000000000002</v>
      </c>
      <c r="I249" s="34">
        <v>55.85</v>
      </c>
      <c r="J249" s="34">
        <v>819.95</v>
      </c>
      <c r="K249" s="34">
        <v>9.7040000000000006</v>
      </c>
      <c r="L249" s="34">
        <v>130.624</v>
      </c>
      <c r="M249" s="34">
        <v>520.73900000000003</v>
      </c>
      <c r="N249" s="34">
        <v>144.601</v>
      </c>
      <c r="O249" s="34">
        <v>8.2200000000000006</v>
      </c>
    </row>
    <row r="250" spans="1:15" x14ac:dyDescent="0.2">
      <c r="A250" s="32" t="s">
        <v>9</v>
      </c>
      <c r="B250" s="33"/>
      <c r="C250" s="32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x14ac:dyDescent="0.2">
      <c r="A251" s="32"/>
      <c r="B251" s="33" t="s">
        <v>110</v>
      </c>
      <c r="C251" s="32">
        <v>15</v>
      </c>
      <c r="D251" s="34">
        <v>1.125</v>
      </c>
      <c r="E251" s="34">
        <v>1.47</v>
      </c>
      <c r="F251" s="34">
        <v>11.16</v>
      </c>
      <c r="G251" s="34">
        <v>62.55</v>
      </c>
      <c r="H251" s="34">
        <v>1.2E-2</v>
      </c>
      <c r="I251" s="34"/>
      <c r="J251" s="34">
        <v>1.5</v>
      </c>
      <c r="K251" s="34"/>
      <c r="L251" s="34">
        <v>4.3499999999999996</v>
      </c>
      <c r="M251" s="34">
        <v>13.5</v>
      </c>
      <c r="N251" s="34">
        <v>3</v>
      </c>
      <c r="O251" s="34">
        <v>0.315</v>
      </c>
    </row>
    <row r="252" spans="1:15" x14ac:dyDescent="0.2">
      <c r="A252" s="32">
        <v>386</v>
      </c>
      <c r="B252" s="33" t="s">
        <v>198</v>
      </c>
      <c r="C252" s="32">
        <v>200</v>
      </c>
      <c r="D252" s="34">
        <v>8.1999999999999993</v>
      </c>
      <c r="E252" s="34">
        <v>3</v>
      </c>
      <c r="F252" s="34">
        <v>11.8</v>
      </c>
      <c r="G252" s="34">
        <v>114</v>
      </c>
      <c r="H252" s="34"/>
      <c r="I252" s="34">
        <v>1.2</v>
      </c>
      <c r="J252" s="34">
        <v>20</v>
      </c>
      <c r="K252" s="34"/>
      <c r="L252" s="34">
        <v>248</v>
      </c>
      <c r="M252" s="34">
        <v>190</v>
      </c>
      <c r="N252" s="34">
        <v>30</v>
      </c>
      <c r="O252" s="34">
        <v>0.2</v>
      </c>
    </row>
    <row r="253" spans="1:15" ht="25.5" x14ac:dyDescent="0.2">
      <c r="A253" s="32"/>
      <c r="B253" s="33" t="s">
        <v>111</v>
      </c>
      <c r="C253" s="32">
        <v>250</v>
      </c>
      <c r="D253" s="34">
        <v>1</v>
      </c>
      <c r="E253" s="34">
        <v>1</v>
      </c>
      <c r="F253" s="34">
        <v>24.5</v>
      </c>
      <c r="G253" s="34">
        <v>117.5</v>
      </c>
      <c r="H253" s="34">
        <v>7.4999999999999997E-2</v>
      </c>
      <c r="I253" s="34">
        <v>25</v>
      </c>
      <c r="J253" s="34">
        <v>12.5</v>
      </c>
      <c r="K253" s="34">
        <v>0.5</v>
      </c>
      <c r="L253" s="34">
        <v>40</v>
      </c>
      <c r="M253" s="34">
        <v>27.5</v>
      </c>
      <c r="N253" s="34">
        <v>22.5</v>
      </c>
      <c r="O253" s="34">
        <v>5.5</v>
      </c>
    </row>
    <row r="254" spans="1:15" x14ac:dyDescent="0.2">
      <c r="A254" s="32" t="s">
        <v>23</v>
      </c>
      <c r="B254" s="33"/>
      <c r="C254" s="32"/>
      <c r="D254" s="34">
        <v>10.324999999999999</v>
      </c>
      <c r="E254" s="34">
        <v>5.47</v>
      </c>
      <c r="F254" s="34">
        <v>47.46</v>
      </c>
      <c r="G254" s="34">
        <v>294.05</v>
      </c>
      <c r="H254" s="34">
        <v>8.6999999999999994E-2</v>
      </c>
      <c r="I254" s="34">
        <v>26.2</v>
      </c>
      <c r="J254" s="34">
        <v>34</v>
      </c>
      <c r="K254" s="34">
        <v>0.5</v>
      </c>
      <c r="L254" s="34">
        <v>292.35000000000002</v>
      </c>
      <c r="M254" s="34">
        <v>231</v>
      </c>
      <c r="N254" s="34">
        <v>55.5</v>
      </c>
      <c r="O254" s="34">
        <v>6.0149999999999997</v>
      </c>
    </row>
    <row r="255" spans="1:15" x14ac:dyDescent="0.2">
      <c r="A255" s="32" t="s">
        <v>22</v>
      </c>
      <c r="B255" s="33"/>
      <c r="C255" s="32"/>
      <c r="D255" s="34">
        <v>81.177999999999997</v>
      </c>
      <c r="E255" s="34">
        <v>55.514000000000003</v>
      </c>
      <c r="F255" s="34">
        <v>232.99799999999999</v>
      </c>
      <c r="G255" s="34">
        <v>1783.038</v>
      </c>
      <c r="H255" s="34">
        <v>0.80400000000000005</v>
      </c>
      <c r="I255" s="34">
        <v>104.392</v>
      </c>
      <c r="J255" s="34">
        <v>1228.6500000000001</v>
      </c>
      <c r="K255" s="34">
        <v>12.43</v>
      </c>
      <c r="L255" s="34">
        <v>796.77</v>
      </c>
      <c r="M255" s="34">
        <v>1237.3969999999999</v>
      </c>
      <c r="N255" s="34">
        <v>264.76</v>
      </c>
      <c r="O255" s="34">
        <v>22.614000000000001</v>
      </c>
    </row>
    <row r="256" spans="1:15" x14ac:dyDescent="0.2">
      <c r="A256" s="32" t="s">
        <v>49</v>
      </c>
      <c r="B256" s="33"/>
      <c r="C256" s="32"/>
      <c r="D256" s="34">
        <v>796.13499999999999</v>
      </c>
      <c r="E256" s="34">
        <v>577.95399999999995</v>
      </c>
      <c r="F256" s="34">
        <v>2542.5</v>
      </c>
      <c r="G256" s="34">
        <v>18798.335999999999</v>
      </c>
      <c r="H256" s="34">
        <v>10.536</v>
      </c>
      <c r="I256" s="34">
        <v>1418.9829999999999</v>
      </c>
      <c r="J256" s="34">
        <v>25327.832999999999</v>
      </c>
      <c r="K256" s="34">
        <v>127.399</v>
      </c>
      <c r="L256" s="34">
        <v>7920.2849999999999</v>
      </c>
      <c r="M256" s="34">
        <v>12669.819</v>
      </c>
      <c r="N256" s="34">
        <v>3223.942</v>
      </c>
      <c r="O256" s="34">
        <v>190.06399999999999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сезонные замены</vt:lpstr>
      <vt:lpstr>меню</vt:lpstr>
      <vt:lpstr>Показатели ХЭХ</vt:lpstr>
      <vt:lpstr>Расчет ХЭХ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Марина Сергеевна</cp:lastModifiedBy>
  <dcterms:created xsi:type="dcterms:W3CDTF">2021-04-22T12:05:19Z</dcterms:created>
  <dcterms:modified xsi:type="dcterms:W3CDTF">2021-09-24T13:20:11Z</dcterms:modified>
</cp:coreProperties>
</file>